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arambewela_mahendranath_epa_gov/Documents/Profile/Documents/Analytical/ICP-OES/ICP-OES Data Reports/FY 2023-2024-ICP-OES- Data Reports/"/>
    </mc:Choice>
  </mc:AlternateContent>
  <xr:revisionPtr revIDLastSave="29" documentId="8_{9F0FA814-82E0-408F-A313-7B80E6705A00}" xr6:coauthVersionLast="47" xr6:coauthVersionMax="47" xr10:uidLastSave="{48C7D7EB-DE38-4A8A-BA7A-BA11BC77E9EE}"/>
  <bookViews>
    <workbookView xWindow="-38520" yWindow="-120" windowWidth="38640" windowHeight="16440" xr2:uid="{8A46AE02-98AA-49AF-AE44-D7344F4CB3B5}"/>
  </bookViews>
  <sheets>
    <sheet name="091624ICP_TO178-477 Sample Data" sheetId="4" r:id="rId1"/>
    <sheet name="091624ICP-OES_TO178-477Data" sheetId="3" r:id="rId2"/>
    <sheet name="09162024ICP-OES_TO178-477RD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68" i="3" l="1"/>
  <c r="AE168" i="3"/>
  <c r="AD168" i="3"/>
  <c r="AC168" i="3"/>
  <c r="AB168" i="3"/>
  <c r="AA168" i="3"/>
  <c r="Z168" i="3"/>
  <c r="Y168" i="3"/>
  <c r="X168" i="3"/>
  <c r="W168" i="3"/>
  <c r="V168" i="3"/>
  <c r="U168" i="3"/>
  <c r="T168" i="3"/>
  <c r="S168" i="3"/>
  <c r="R168" i="3"/>
  <c r="Q168" i="3"/>
  <c r="P168" i="3"/>
  <c r="O168" i="3"/>
  <c r="N168" i="3"/>
  <c r="M168" i="3"/>
  <c r="L168" i="3"/>
  <c r="K168" i="3"/>
  <c r="J168" i="3"/>
  <c r="I168" i="3"/>
  <c r="H168" i="3"/>
  <c r="G168" i="3"/>
  <c r="F168" i="3"/>
  <c r="E168" i="3"/>
  <c r="D168" i="3"/>
  <c r="AF166" i="3"/>
  <c r="AE166" i="3"/>
  <c r="AD166" i="3"/>
  <c r="AC166" i="3"/>
  <c r="AB166" i="3"/>
  <c r="AA166" i="3"/>
  <c r="Z166" i="3"/>
  <c r="Y166" i="3"/>
  <c r="X166" i="3"/>
  <c r="W166" i="3"/>
  <c r="V166" i="3"/>
  <c r="U166" i="3"/>
  <c r="T166" i="3"/>
  <c r="S166" i="3"/>
  <c r="R166" i="3"/>
  <c r="Q166" i="3"/>
  <c r="P166" i="3"/>
  <c r="O166" i="3"/>
  <c r="N166" i="3"/>
  <c r="M166" i="3"/>
  <c r="L166" i="3"/>
  <c r="K166" i="3"/>
  <c r="J166" i="3"/>
  <c r="I166" i="3"/>
  <c r="H166" i="3"/>
  <c r="G166" i="3"/>
  <c r="F166" i="3"/>
  <c r="E166" i="3"/>
  <c r="D166" i="3"/>
  <c r="AF164" i="3"/>
  <c r="AE164" i="3"/>
  <c r="AD164" i="3"/>
  <c r="AC164" i="3"/>
  <c r="AB164" i="3"/>
  <c r="AA164" i="3"/>
  <c r="Z164" i="3"/>
  <c r="Y164" i="3"/>
  <c r="X164" i="3"/>
  <c r="W164" i="3"/>
  <c r="V164" i="3"/>
  <c r="U164" i="3"/>
  <c r="T164" i="3"/>
  <c r="S164" i="3"/>
  <c r="R164" i="3"/>
  <c r="Q164" i="3"/>
  <c r="P164" i="3"/>
  <c r="O164" i="3"/>
  <c r="N164" i="3"/>
  <c r="M164" i="3"/>
  <c r="L164" i="3"/>
  <c r="K164" i="3"/>
  <c r="J164" i="3"/>
  <c r="I164" i="3"/>
  <c r="H164" i="3"/>
  <c r="G164" i="3"/>
  <c r="F164" i="3"/>
  <c r="E164" i="3"/>
  <c r="D164" i="3"/>
  <c r="AF162" i="3"/>
  <c r="AE162" i="3"/>
  <c r="AD162" i="3"/>
  <c r="AC162" i="3"/>
  <c r="AB162" i="3"/>
  <c r="AA162" i="3"/>
  <c r="Z162" i="3"/>
  <c r="Y162" i="3"/>
  <c r="X162" i="3"/>
  <c r="W162" i="3"/>
  <c r="V162" i="3"/>
  <c r="U162" i="3"/>
  <c r="T162" i="3"/>
  <c r="S162" i="3"/>
  <c r="R162" i="3"/>
  <c r="Q162" i="3"/>
  <c r="P162" i="3"/>
  <c r="O162" i="3"/>
  <c r="N162" i="3"/>
  <c r="M162" i="3"/>
  <c r="L162" i="3"/>
  <c r="K162" i="3"/>
  <c r="J162" i="3"/>
  <c r="I162" i="3"/>
  <c r="H162" i="3"/>
  <c r="G162" i="3"/>
  <c r="F162" i="3"/>
  <c r="E162" i="3"/>
  <c r="D162" i="3"/>
  <c r="AF158" i="3"/>
  <c r="AE158" i="3"/>
  <c r="AD158" i="3"/>
  <c r="AC158" i="3"/>
  <c r="AB158" i="3"/>
  <c r="AA158" i="3"/>
  <c r="Z158" i="3"/>
  <c r="Y158" i="3"/>
  <c r="X158" i="3"/>
  <c r="W158" i="3"/>
  <c r="V158" i="3"/>
  <c r="U158" i="3"/>
  <c r="T158" i="3"/>
  <c r="S158" i="3"/>
  <c r="R158" i="3"/>
  <c r="P158" i="3"/>
  <c r="O158" i="3"/>
  <c r="N158" i="3"/>
  <c r="M158" i="3"/>
  <c r="L158" i="3"/>
  <c r="K158" i="3"/>
  <c r="J158" i="3"/>
  <c r="I158" i="3"/>
  <c r="H158" i="3"/>
  <c r="G158" i="3"/>
  <c r="F158" i="3"/>
  <c r="E158" i="3"/>
  <c r="D158" i="3"/>
  <c r="AF155" i="3"/>
  <c r="AE155" i="3"/>
  <c r="AD155" i="3"/>
  <c r="AC155" i="3"/>
  <c r="AB155" i="3"/>
  <c r="AA155" i="3"/>
  <c r="Z155" i="3"/>
  <c r="Y155" i="3"/>
  <c r="X155" i="3"/>
  <c r="W155" i="3"/>
  <c r="V155" i="3"/>
  <c r="U155" i="3"/>
  <c r="T155" i="3"/>
  <c r="S155" i="3"/>
  <c r="R155" i="3"/>
  <c r="P155" i="3"/>
  <c r="O155" i="3"/>
  <c r="N155" i="3"/>
  <c r="M155" i="3"/>
  <c r="L155" i="3"/>
  <c r="K155" i="3"/>
  <c r="J155" i="3"/>
  <c r="I155" i="3"/>
  <c r="H155" i="3"/>
  <c r="G155" i="3"/>
  <c r="F155" i="3"/>
  <c r="E155" i="3"/>
  <c r="D155" i="3"/>
  <c r="AF152" i="3"/>
  <c r="AE152" i="3"/>
  <c r="AD152" i="3"/>
  <c r="AC152" i="3"/>
  <c r="AB152" i="3"/>
  <c r="AA152" i="3"/>
  <c r="Z152" i="3"/>
  <c r="Y152" i="3"/>
  <c r="X152" i="3"/>
  <c r="W152" i="3"/>
  <c r="V152" i="3"/>
  <c r="U152" i="3"/>
  <c r="T152" i="3"/>
  <c r="S152" i="3"/>
  <c r="R152" i="3"/>
  <c r="Q152" i="3"/>
  <c r="P152" i="3"/>
  <c r="O152" i="3"/>
  <c r="N152" i="3"/>
  <c r="M152" i="3"/>
  <c r="L152" i="3"/>
  <c r="K152" i="3"/>
  <c r="J152" i="3"/>
  <c r="I152" i="3"/>
  <c r="H152" i="3"/>
  <c r="G152" i="3"/>
  <c r="F152" i="3"/>
  <c r="E152" i="3"/>
  <c r="D152" i="3"/>
  <c r="AF149" i="3"/>
  <c r="AE149" i="3"/>
  <c r="AD149" i="3"/>
  <c r="AC149" i="3"/>
  <c r="AB149" i="3"/>
  <c r="AA149" i="3"/>
  <c r="Z149" i="3"/>
  <c r="Y149" i="3"/>
  <c r="X149" i="3"/>
  <c r="W149" i="3"/>
  <c r="V149" i="3"/>
  <c r="U149" i="3"/>
  <c r="T149" i="3"/>
  <c r="S149" i="3"/>
  <c r="R149" i="3"/>
  <c r="P149" i="3"/>
  <c r="O149" i="3"/>
  <c r="N149" i="3"/>
  <c r="M149" i="3"/>
  <c r="L149" i="3"/>
  <c r="K149" i="3"/>
  <c r="J149" i="3"/>
  <c r="I149" i="3"/>
  <c r="H149" i="3"/>
  <c r="G149" i="3"/>
  <c r="F149" i="3"/>
  <c r="E149" i="3"/>
  <c r="D149" i="3"/>
  <c r="AF146" i="3"/>
  <c r="AE146" i="3"/>
  <c r="AD146" i="3"/>
  <c r="AC146" i="3"/>
  <c r="AB146" i="3"/>
  <c r="AA146" i="3"/>
  <c r="Z146" i="3"/>
  <c r="Y146" i="3"/>
  <c r="X146" i="3"/>
  <c r="W146" i="3"/>
  <c r="V146" i="3"/>
  <c r="U146" i="3"/>
  <c r="T146" i="3"/>
  <c r="S146" i="3"/>
  <c r="R146" i="3"/>
  <c r="P146" i="3"/>
  <c r="O146" i="3"/>
  <c r="N146" i="3"/>
  <c r="M146" i="3"/>
  <c r="L146" i="3"/>
  <c r="K146" i="3"/>
  <c r="J146" i="3"/>
  <c r="I146" i="3"/>
  <c r="H146" i="3"/>
  <c r="G146" i="3"/>
  <c r="F146" i="3"/>
  <c r="E146" i="3"/>
  <c r="D146" i="3"/>
  <c r="AF143" i="3"/>
  <c r="AE143" i="3"/>
  <c r="AD143" i="3"/>
  <c r="AC143" i="3"/>
  <c r="AB143" i="3"/>
  <c r="AA143" i="3"/>
  <c r="Z143" i="3"/>
  <c r="Y143" i="3"/>
  <c r="X143" i="3"/>
  <c r="W143" i="3"/>
  <c r="V143" i="3"/>
  <c r="U143" i="3"/>
  <c r="T143" i="3"/>
  <c r="S143" i="3"/>
  <c r="R143" i="3"/>
  <c r="P143" i="3"/>
  <c r="O143" i="3"/>
  <c r="N143" i="3"/>
  <c r="M143" i="3"/>
  <c r="L143" i="3"/>
  <c r="K143" i="3"/>
  <c r="J143" i="3"/>
  <c r="I143" i="3"/>
  <c r="H143" i="3"/>
  <c r="G143" i="3"/>
  <c r="F143" i="3"/>
  <c r="E143" i="3"/>
  <c r="D143" i="3"/>
  <c r="AF140" i="3"/>
  <c r="AE140" i="3"/>
  <c r="AD140" i="3"/>
  <c r="AC140" i="3"/>
  <c r="AB140" i="3"/>
  <c r="AA140" i="3"/>
  <c r="Z140" i="3"/>
  <c r="Y140" i="3"/>
  <c r="X140" i="3"/>
  <c r="W140" i="3"/>
  <c r="V140" i="3"/>
  <c r="U140" i="3"/>
  <c r="T140" i="3"/>
  <c r="S140" i="3"/>
  <c r="R140" i="3"/>
  <c r="Q140" i="3"/>
  <c r="P140" i="3"/>
  <c r="O140" i="3"/>
  <c r="N140" i="3"/>
  <c r="M140" i="3"/>
  <c r="L140" i="3"/>
  <c r="K140" i="3"/>
  <c r="J140" i="3"/>
  <c r="I140" i="3"/>
  <c r="H140" i="3"/>
  <c r="G140" i="3"/>
  <c r="F140" i="3"/>
  <c r="E140" i="3"/>
  <c r="D140" i="3"/>
  <c r="AF135" i="3"/>
  <c r="AE135" i="3"/>
  <c r="AD135" i="3"/>
  <c r="AC135" i="3"/>
  <c r="AB135" i="3"/>
  <c r="AA135" i="3"/>
  <c r="Z135" i="3"/>
  <c r="Y135" i="3"/>
  <c r="X135" i="3"/>
  <c r="W135" i="3"/>
  <c r="V135" i="3"/>
  <c r="U135" i="3"/>
  <c r="T135" i="3"/>
  <c r="S135" i="3"/>
  <c r="R135" i="3"/>
  <c r="Q135" i="3"/>
  <c r="P135" i="3"/>
  <c r="O135" i="3"/>
  <c r="N135" i="3"/>
  <c r="M135" i="3"/>
  <c r="L135" i="3"/>
  <c r="K135" i="3"/>
  <c r="J135" i="3"/>
  <c r="I135" i="3"/>
  <c r="H135" i="3"/>
  <c r="G135" i="3"/>
  <c r="F135" i="3"/>
  <c r="E135" i="3"/>
  <c r="D135" i="3"/>
  <c r="AF132" i="3"/>
  <c r="AE132" i="3"/>
  <c r="AD132" i="3"/>
  <c r="AC132" i="3"/>
  <c r="AB132" i="3"/>
  <c r="AA132" i="3"/>
  <c r="Z132" i="3"/>
  <c r="Y132" i="3"/>
  <c r="X132" i="3"/>
  <c r="W132" i="3"/>
  <c r="V132" i="3"/>
  <c r="U132" i="3"/>
  <c r="T132" i="3"/>
  <c r="S132" i="3"/>
  <c r="R132" i="3"/>
  <c r="P132" i="3"/>
  <c r="O132" i="3"/>
  <c r="N132" i="3"/>
  <c r="M132" i="3"/>
  <c r="L132" i="3"/>
  <c r="K132" i="3"/>
  <c r="J132" i="3"/>
  <c r="I132" i="3"/>
  <c r="H132" i="3"/>
  <c r="G132" i="3"/>
  <c r="F132" i="3"/>
  <c r="E132" i="3"/>
  <c r="D132" i="3"/>
  <c r="AF129" i="3"/>
  <c r="AE129" i="3"/>
  <c r="AD129" i="3"/>
  <c r="AC129" i="3"/>
  <c r="AB129" i="3"/>
  <c r="AA129" i="3"/>
  <c r="Z129" i="3"/>
  <c r="Y129" i="3"/>
  <c r="X129" i="3"/>
  <c r="W129" i="3"/>
  <c r="V129" i="3"/>
  <c r="U129" i="3"/>
  <c r="T129" i="3"/>
  <c r="S129" i="3"/>
  <c r="R129" i="3"/>
  <c r="P129" i="3"/>
  <c r="O129" i="3"/>
  <c r="N129" i="3"/>
  <c r="M129" i="3"/>
  <c r="L129" i="3"/>
  <c r="K129" i="3"/>
  <c r="J129" i="3"/>
  <c r="I129" i="3"/>
  <c r="H129" i="3"/>
  <c r="G129" i="3"/>
  <c r="F129" i="3"/>
  <c r="E129" i="3"/>
  <c r="D129" i="3"/>
  <c r="AF126" i="3"/>
  <c r="AE126" i="3"/>
  <c r="AD126" i="3"/>
  <c r="AC126" i="3"/>
  <c r="AB126" i="3"/>
  <c r="AA126" i="3"/>
  <c r="Z126" i="3"/>
  <c r="Y126" i="3"/>
  <c r="X126" i="3"/>
  <c r="W126" i="3"/>
  <c r="V126" i="3"/>
  <c r="U126" i="3"/>
  <c r="T126" i="3"/>
  <c r="S126" i="3"/>
  <c r="R126" i="3"/>
  <c r="Q126" i="3"/>
  <c r="P126" i="3"/>
  <c r="O126" i="3"/>
  <c r="N126" i="3"/>
  <c r="M126" i="3"/>
  <c r="L126" i="3"/>
  <c r="K126" i="3"/>
  <c r="J126" i="3"/>
  <c r="I126" i="3"/>
  <c r="H126" i="3"/>
  <c r="G126" i="3"/>
  <c r="F126" i="3"/>
  <c r="E126" i="3"/>
  <c r="D126" i="3"/>
  <c r="AF123" i="3"/>
  <c r="AE123" i="3"/>
  <c r="AD123" i="3"/>
  <c r="AC123" i="3"/>
  <c r="AB123" i="3"/>
  <c r="AA123" i="3"/>
  <c r="Z123" i="3"/>
  <c r="Y123" i="3"/>
  <c r="X123" i="3"/>
  <c r="W123" i="3"/>
  <c r="V123" i="3"/>
  <c r="U123" i="3"/>
  <c r="T123" i="3"/>
  <c r="S123" i="3"/>
  <c r="R123" i="3"/>
  <c r="Q123" i="3"/>
  <c r="P123" i="3"/>
  <c r="O123" i="3"/>
  <c r="N123" i="3"/>
  <c r="M123" i="3"/>
  <c r="L123" i="3"/>
  <c r="K123" i="3"/>
  <c r="J123" i="3"/>
  <c r="I123" i="3"/>
  <c r="H123" i="3"/>
  <c r="G123" i="3"/>
  <c r="F123" i="3"/>
  <c r="E123" i="3"/>
  <c r="D123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G120" i="3"/>
  <c r="F120" i="3"/>
  <c r="E120" i="3"/>
  <c r="D120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P117" i="3"/>
  <c r="O117" i="3"/>
  <c r="N117" i="3"/>
  <c r="M117" i="3"/>
  <c r="L117" i="3"/>
  <c r="K117" i="3"/>
  <c r="J117" i="3"/>
  <c r="I117" i="3"/>
  <c r="H117" i="3"/>
  <c r="G117" i="3"/>
  <c r="F117" i="3"/>
  <c r="E117" i="3"/>
  <c r="D117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G112" i="3"/>
  <c r="F112" i="3"/>
  <c r="E112" i="3"/>
  <c r="D112" i="3"/>
  <c r="AF98" i="3"/>
  <c r="AE98" i="3"/>
  <c r="AD98" i="3"/>
  <c r="AC98" i="3"/>
  <c r="AB98" i="3"/>
  <c r="AA98" i="3"/>
  <c r="Z98" i="3"/>
  <c r="Y98" i="3"/>
  <c r="X98" i="3"/>
  <c r="W98" i="3"/>
  <c r="V98" i="3"/>
  <c r="U98" i="3"/>
  <c r="T98" i="3"/>
  <c r="S98" i="3"/>
  <c r="R98" i="3"/>
  <c r="Q98" i="3"/>
  <c r="P98" i="3"/>
  <c r="O98" i="3"/>
  <c r="N98" i="3"/>
  <c r="M98" i="3"/>
  <c r="L98" i="3"/>
  <c r="K98" i="3"/>
  <c r="J98" i="3"/>
  <c r="I98" i="3"/>
  <c r="H98" i="3"/>
  <c r="G98" i="3"/>
  <c r="F98" i="3"/>
  <c r="E98" i="3"/>
  <c r="D98" i="3"/>
  <c r="AF93" i="3"/>
  <c r="AE93" i="3"/>
  <c r="AD93" i="3"/>
  <c r="AC93" i="3"/>
  <c r="AB93" i="3"/>
  <c r="AA93" i="3"/>
  <c r="Z93" i="3"/>
  <c r="Y93" i="3"/>
  <c r="X93" i="3"/>
  <c r="W93" i="3"/>
  <c r="V93" i="3"/>
  <c r="U93" i="3"/>
  <c r="T93" i="3"/>
  <c r="S93" i="3"/>
  <c r="R93" i="3"/>
  <c r="Q93" i="3"/>
  <c r="P93" i="3"/>
  <c r="O93" i="3"/>
  <c r="N93" i="3"/>
  <c r="M93" i="3"/>
  <c r="L93" i="3"/>
  <c r="K93" i="3"/>
  <c r="J93" i="3"/>
  <c r="I93" i="3"/>
  <c r="H93" i="3"/>
  <c r="G93" i="3"/>
  <c r="F93" i="3"/>
  <c r="E93" i="3"/>
  <c r="D93" i="3"/>
  <c r="AF91" i="3"/>
  <c r="AE91" i="3"/>
  <c r="AD91" i="3"/>
  <c r="AC91" i="3"/>
  <c r="AB91" i="3"/>
  <c r="AA91" i="3"/>
  <c r="Z91" i="3"/>
  <c r="Y91" i="3"/>
  <c r="X91" i="3"/>
  <c r="W91" i="3"/>
  <c r="V91" i="3"/>
  <c r="U91" i="3"/>
  <c r="T91" i="3"/>
  <c r="S91" i="3"/>
  <c r="R91" i="3"/>
  <c r="Q91" i="3"/>
  <c r="P91" i="3"/>
  <c r="O91" i="3"/>
  <c r="N91" i="3"/>
  <c r="M91" i="3"/>
  <c r="L91" i="3"/>
  <c r="K91" i="3"/>
  <c r="J91" i="3"/>
  <c r="I91" i="3"/>
  <c r="H91" i="3"/>
  <c r="G91" i="3"/>
  <c r="F91" i="3"/>
  <c r="E91" i="3"/>
  <c r="D91" i="3"/>
  <c r="AF89" i="3"/>
  <c r="AE89" i="3"/>
  <c r="AD89" i="3"/>
  <c r="AC89" i="3"/>
  <c r="AB89" i="3"/>
  <c r="AA89" i="3"/>
  <c r="Z89" i="3"/>
  <c r="Y89" i="3"/>
  <c r="X89" i="3"/>
  <c r="W89" i="3"/>
  <c r="V89" i="3"/>
  <c r="U89" i="3"/>
  <c r="T89" i="3"/>
  <c r="S89" i="3"/>
  <c r="R89" i="3"/>
  <c r="Q89" i="3"/>
  <c r="P89" i="3"/>
  <c r="O89" i="3"/>
  <c r="N89" i="3"/>
  <c r="M89" i="3"/>
  <c r="L89" i="3"/>
  <c r="K89" i="3"/>
  <c r="J89" i="3"/>
  <c r="I89" i="3"/>
  <c r="H89" i="3"/>
  <c r="G89" i="3"/>
  <c r="F89" i="3"/>
  <c r="E89" i="3"/>
  <c r="D89" i="3"/>
  <c r="AF87" i="3"/>
  <c r="AE87" i="3"/>
  <c r="AD87" i="3"/>
  <c r="AC87" i="3"/>
  <c r="AB87" i="3"/>
  <c r="AA87" i="3"/>
  <c r="Z87" i="3"/>
  <c r="Y87" i="3"/>
  <c r="X87" i="3"/>
  <c r="W87" i="3"/>
  <c r="V87" i="3"/>
  <c r="U87" i="3"/>
  <c r="T87" i="3"/>
  <c r="S87" i="3"/>
  <c r="R87" i="3"/>
  <c r="Q87" i="3"/>
  <c r="P87" i="3"/>
  <c r="O87" i="3"/>
  <c r="N87" i="3"/>
  <c r="M87" i="3"/>
  <c r="L87" i="3"/>
  <c r="K87" i="3"/>
  <c r="J87" i="3"/>
  <c r="I87" i="3"/>
  <c r="H87" i="3"/>
  <c r="G87" i="3"/>
  <c r="F87" i="3"/>
  <c r="E87" i="3"/>
  <c r="D87" i="3"/>
  <c r="AF83" i="3"/>
  <c r="AE83" i="3"/>
  <c r="AD83" i="3"/>
  <c r="AC83" i="3"/>
  <c r="AB83" i="3"/>
  <c r="AA83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H83" i="3"/>
  <c r="G83" i="3"/>
  <c r="F83" i="3"/>
  <c r="E83" i="3"/>
  <c r="D83" i="3"/>
  <c r="AF79" i="3"/>
  <c r="AE79" i="3"/>
  <c r="AD79" i="3"/>
  <c r="AC79" i="3"/>
  <c r="AB79" i="3"/>
  <c r="AA79" i="3"/>
  <c r="Z79" i="3"/>
  <c r="Y79" i="3"/>
  <c r="X79" i="3"/>
  <c r="W79" i="3"/>
  <c r="V79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H79" i="3"/>
  <c r="G79" i="3"/>
  <c r="F79" i="3"/>
  <c r="E79" i="3"/>
  <c r="D79" i="3"/>
  <c r="AF77" i="3"/>
  <c r="AE77" i="3"/>
  <c r="AD77" i="3"/>
  <c r="AC77" i="3"/>
  <c r="AB77" i="3"/>
  <c r="AA77" i="3"/>
  <c r="Z77" i="3"/>
  <c r="Y77" i="3"/>
  <c r="X77" i="3"/>
  <c r="W77" i="3"/>
  <c r="V77" i="3"/>
  <c r="U77" i="3"/>
  <c r="T77" i="3"/>
  <c r="S77" i="3"/>
  <c r="R77" i="3"/>
  <c r="Q77" i="3"/>
  <c r="P77" i="3"/>
  <c r="O77" i="3"/>
  <c r="N77" i="3"/>
  <c r="M77" i="3"/>
  <c r="L77" i="3"/>
  <c r="K77" i="3"/>
  <c r="J77" i="3"/>
  <c r="I77" i="3"/>
  <c r="H77" i="3"/>
  <c r="G77" i="3"/>
  <c r="F77" i="3"/>
  <c r="E77" i="3"/>
  <c r="D77" i="3"/>
  <c r="AF75" i="3"/>
  <c r="AE75" i="3"/>
  <c r="AD75" i="3"/>
  <c r="AC75" i="3"/>
  <c r="AB75" i="3"/>
  <c r="AA75" i="3"/>
  <c r="Z75" i="3"/>
  <c r="Y75" i="3"/>
  <c r="X75" i="3"/>
  <c r="W75" i="3"/>
  <c r="V75" i="3"/>
  <c r="U75" i="3"/>
  <c r="T75" i="3"/>
  <c r="S75" i="3"/>
  <c r="R75" i="3"/>
  <c r="Q75" i="3"/>
  <c r="P75" i="3"/>
  <c r="O75" i="3"/>
  <c r="N75" i="3"/>
  <c r="M75" i="3"/>
  <c r="L75" i="3"/>
  <c r="K75" i="3"/>
  <c r="J75" i="3"/>
  <c r="I75" i="3"/>
  <c r="H75" i="3"/>
  <c r="G75" i="3"/>
  <c r="F75" i="3"/>
  <c r="E75" i="3"/>
  <c r="D75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H73" i="3"/>
  <c r="G73" i="3"/>
  <c r="F73" i="3"/>
  <c r="E73" i="3"/>
  <c r="D73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D63" i="3"/>
  <c r="R59" i="3"/>
  <c r="J59" i="3"/>
  <c r="S57" i="3"/>
  <c r="O53" i="3"/>
  <c r="E49" i="3"/>
</calcChain>
</file>

<file path=xl/sharedStrings.xml><?xml version="1.0" encoding="utf-8"?>
<sst xmlns="http://schemas.openxmlformats.org/spreadsheetml/2006/main" count="1514" uniqueCount="319">
  <si>
    <t>Worksheet exported from: C:\Users\USEPA\Documents\Agilent\ICP Expert\My Results\09162024_ICP-OES_TO 178-475 476 &amp; 477 + TO 212-22.esws</t>
  </si>
  <si>
    <t>Solution Label</t>
  </si>
  <si>
    <t>Type</t>
  </si>
  <si>
    <t>Date Time</t>
  </si>
  <si>
    <t>LIMS ID</t>
  </si>
  <si>
    <t>Customer</t>
  </si>
  <si>
    <t>Customer Ref.</t>
  </si>
  <si>
    <t>Sample Date Time</t>
  </si>
  <si>
    <t>Sample Site</t>
  </si>
  <si>
    <t>Description</t>
  </si>
  <si>
    <t>Ag (328.068 nm) ppm</t>
  </si>
  <si>
    <t>Al (396.152 nm) ppm</t>
  </si>
  <si>
    <t>As (188.980 nm) ppm</t>
  </si>
  <si>
    <t>B (249.678 nm) ppm</t>
  </si>
  <si>
    <t>Ba (455.403 nm) ppm</t>
  </si>
  <si>
    <t>Be (313.107 nm) ppm</t>
  </si>
  <si>
    <t>Ca (370.602 nm) ppm</t>
  </si>
  <si>
    <t>Cd (214.439 nm) ppm</t>
  </si>
  <si>
    <t>Co (238.892 nm) ppm</t>
  </si>
  <si>
    <t>Cr (267.716 nm) ppm</t>
  </si>
  <si>
    <t>Cu (324.754 nm) ppm</t>
  </si>
  <si>
    <t>Fe (259.940 nm) ppm</t>
  </si>
  <si>
    <t>K (766.491 nm) ppm</t>
  </si>
  <si>
    <t>Li (670.783 nm) ppm</t>
  </si>
  <si>
    <t>Mg (279.078 nm) ppm</t>
  </si>
  <si>
    <t>Mn (257.610 nm) ppm</t>
  </si>
  <si>
    <t>Mo (202.032 nm) ppm</t>
  </si>
  <si>
    <t>Na (588.995 nm) ppm</t>
  </si>
  <si>
    <t>Ni (231.604 nm) ppm</t>
  </si>
  <si>
    <t>P (178.222 nm) ppm</t>
  </si>
  <si>
    <t>Pb (220.353 nm) ppm</t>
  </si>
  <si>
    <t>S (181.972 nm) ppm</t>
  </si>
  <si>
    <t>Sb (217.582 nm) ppm</t>
  </si>
  <si>
    <t>Se (196.026 nm) ppm</t>
  </si>
  <si>
    <t>Si (251.611 nm) ppm</t>
  </si>
  <si>
    <t>Sn (189.925 nm) ppm</t>
  </si>
  <si>
    <t>Sr (421.552 nm) ppm</t>
  </si>
  <si>
    <t>Ti (334.941 nm) ppm</t>
  </si>
  <si>
    <t>V (292.401 nm) ppm</t>
  </si>
  <si>
    <t>Zn (206.200 nm) ppm</t>
  </si>
  <si>
    <t>Y (371.029 nm) Ratio</t>
  </si>
  <si>
    <t>Y (371.029 nm) Ratio  1</t>
  </si>
  <si>
    <t>Y (488.368 nm) Ratio</t>
  </si>
  <si>
    <t>Ag 328.068 C ppm</t>
  </si>
  <si>
    <t>Al 396.152 C ppm</t>
  </si>
  <si>
    <t>As 188.980 C ppm</t>
  </si>
  <si>
    <t>B 249.678 C ppm</t>
  </si>
  <si>
    <t>Ba 455.403 C ppm</t>
  </si>
  <si>
    <t>Be 313.107 C ppm</t>
  </si>
  <si>
    <t>Ca 370.602 C ppm</t>
  </si>
  <si>
    <t>Cd 214.439 C ppm</t>
  </si>
  <si>
    <t>Co 238.892 C ppm</t>
  </si>
  <si>
    <t>Cr 267.716 C ppm</t>
  </si>
  <si>
    <t>Cu 324.754 C ppm</t>
  </si>
  <si>
    <t>Fe 259.940 C ppm</t>
  </si>
  <si>
    <t>K 766.491 C ppm</t>
  </si>
  <si>
    <t>Li 670.783 C ppm</t>
  </si>
  <si>
    <t>Mg 279.078 C ppm</t>
  </si>
  <si>
    <t>Mn 257.610 C ppm</t>
  </si>
  <si>
    <t>Mo 202.032 C ppm</t>
  </si>
  <si>
    <t>Na 588.995 C ppm</t>
  </si>
  <si>
    <t>Ni 231.604 C ppm</t>
  </si>
  <si>
    <t>P 178.222 C ppm</t>
  </si>
  <si>
    <t>Pb 220.353 C ppm</t>
  </si>
  <si>
    <t>S 181.972 C ppm</t>
  </si>
  <si>
    <t>Sb 217.582 C ppm</t>
  </si>
  <si>
    <t>Se 196.026 C ppm</t>
  </si>
  <si>
    <t>Si 251.611 C ppm</t>
  </si>
  <si>
    <t>Sr 421.552 C ppm</t>
  </si>
  <si>
    <t>Ti 334.941 C ppm</t>
  </si>
  <si>
    <t>V 292.401 C ppm</t>
  </si>
  <si>
    <t>Zn 206.200 C ppm</t>
  </si>
  <si>
    <t>Calibration Blank</t>
  </si>
  <si>
    <t>Blank</t>
  </si>
  <si>
    <t>0.0000 !</t>
  </si>
  <si>
    <t>1.00 !</t>
  </si>
  <si>
    <t>Calibration Standard 0.5ppm</t>
  </si>
  <si>
    <t>Standard</t>
  </si>
  <si>
    <t>0.5000 !</t>
  </si>
  <si>
    <t>1.01 !</t>
  </si>
  <si>
    <t>Calibration Standard  1ppm</t>
  </si>
  <si>
    <t>1.0000 !</t>
  </si>
  <si>
    <t>Calibration Standard 5ppm</t>
  </si>
  <si>
    <t>5.0000 !</t>
  </si>
  <si>
    <t>0.99 !</t>
  </si>
  <si>
    <t>Calibration Standard  10ppm</t>
  </si>
  <si>
    <t>10.0000 !</t>
  </si>
  <si>
    <t>Calibration Standard  20ppm</t>
  </si>
  <si>
    <t>20.0000 !</t>
  </si>
  <si>
    <t>0.97 !</t>
  </si>
  <si>
    <t>Calibration Standard  50ppm</t>
  </si>
  <si>
    <t>50.0000 !</t>
  </si>
  <si>
    <t>0.98 !</t>
  </si>
  <si>
    <t>0.94 !</t>
  </si>
  <si>
    <t>0.93 !</t>
  </si>
  <si>
    <t>Calibration Standard-A 100ppm</t>
  </si>
  <si>
    <t>100.0000 !</t>
  </si>
  <si>
    <t>0.90 !</t>
  </si>
  <si>
    <t>0.91 !</t>
  </si>
  <si>
    <t>Calibration Standard-B 100ppm</t>
  </si>
  <si>
    <t>1.02 !</t>
  </si>
  <si>
    <t>Calibration Standard Al+Fe+Ca+Mg200ppm</t>
  </si>
  <si>
    <t>200.0000 !</t>
  </si>
  <si>
    <t>0.95 !</t>
  </si>
  <si>
    <t>Calibration Standard Ca+Mg500ppm</t>
  </si>
  <si>
    <t>500.0000 !</t>
  </si>
  <si>
    <t>0.92 !</t>
  </si>
  <si>
    <t>Calibration Standard Ca+Mg1000ppm</t>
  </si>
  <si>
    <t>1000.0000 !</t>
  </si>
  <si>
    <t>0.88 !</t>
  </si>
  <si>
    <t>Calibration Standard Ca+Mg2000ppm</t>
  </si>
  <si>
    <t>2000.0000 !</t>
  </si>
  <si>
    <t>0.87 !</t>
  </si>
  <si>
    <t>0.83 !</t>
  </si>
  <si>
    <t>Calibration Standard P+S200ppm</t>
  </si>
  <si>
    <t>1.04 !</t>
  </si>
  <si>
    <t>Calibration Standard Pb200ppm</t>
  </si>
  <si>
    <t>1.03 !</t>
  </si>
  <si>
    <t>Calibration Standard Fe 1000ppm</t>
  </si>
  <si>
    <t>Rinse1</t>
  </si>
  <si>
    <t>QC</t>
  </si>
  <si>
    <t>-0.0001 !</t>
  </si>
  <si>
    <t>0.0029 !</t>
  </si>
  <si>
    <t>0.0003 !</t>
  </si>
  <si>
    <t>0.0028 !</t>
  </si>
  <si>
    <t>0.0074 !</t>
  </si>
  <si>
    <t>-0.0007 !</t>
  </si>
  <si>
    <t>-0.0027 !</t>
  </si>
  <si>
    <t>-0.0012 !</t>
  </si>
  <si>
    <t>0.0136 !</t>
  </si>
  <si>
    <t>0.0001 !</t>
  </si>
  <si>
    <t>-0.0003 !</t>
  </si>
  <si>
    <t>0.0039 !</t>
  </si>
  <si>
    <t>-0.0018 !</t>
  </si>
  <si>
    <t>0.1434 !</t>
  </si>
  <si>
    <t>0.0140 !</t>
  </si>
  <si>
    <t>0.0227 !</t>
  </si>
  <si>
    <t>Rinse</t>
  </si>
  <si>
    <t>-0.0002 !</t>
  </si>
  <si>
    <t>-0.0010 !</t>
  </si>
  <si>
    <t>0.0017 !</t>
  </si>
  <si>
    <t>0.0023 !</t>
  </si>
  <si>
    <t>0.0047 !</t>
  </si>
  <si>
    <t>-0.0035 !</t>
  </si>
  <si>
    <t>-0.0014 !</t>
  </si>
  <si>
    <t>0.0135 !</t>
  </si>
  <si>
    <t>0.0006 !</t>
  </si>
  <si>
    <t>0.0009 !</t>
  </si>
  <si>
    <t>-0.0013 !</t>
  </si>
  <si>
    <t>-0.0028 !</t>
  </si>
  <si>
    <t>0.0035 !</t>
  </si>
  <si>
    <t>0.1455 !</t>
  </si>
  <si>
    <t>0.0165 !</t>
  </si>
  <si>
    <t>0.0216 !</t>
  </si>
  <si>
    <t>0.0004 !</t>
  </si>
  <si>
    <t>IECS1 (Al 1000 Int.)</t>
  </si>
  <si>
    <t>1039.4457 !o</t>
  </si>
  <si>
    <t>0.0051 !</t>
  </si>
  <si>
    <t>0.0097 !</t>
  </si>
  <si>
    <t>0.0094 !</t>
  </si>
  <si>
    <t>0.0002 !</t>
  </si>
  <si>
    <t>0.0024 !</t>
  </si>
  <si>
    <t>0.0036 !</t>
  </si>
  <si>
    <t>-0.0048 !</t>
  </si>
  <si>
    <t>0.0228 !</t>
  </si>
  <si>
    <t>0.0031 !</t>
  </si>
  <si>
    <t>0.0078 !</t>
  </si>
  <si>
    <t>-0.0011 !</t>
  </si>
  <si>
    <t>0.0259 !</t>
  </si>
  <si>
    <t>-0.0037 !</t>
  </si>
  <si>
    <t>0.3079 !</t>
  </si>
  <si>
    <t>0.0154 !</t>
  </si>
  <si>
    <t>0.0381 !</t>
  </si>
  <si>
    <t>-0.0006 !</t>
  </si>
  <si>
    <t>0.0046 !</t>
  </si>
  <si>
    <t>IECS2 (Fe 1000 Int.)</t>
  </si>
  <si>
    <t>1.5117 K</t>
  </si>
  <si>
    <t>IECS3 (Mn 100 Int.)</t>
  </si>
  <si>
    <t>99.8516 o</t>
  </si>
  <si>
    <t>0.6990 K</t>
  </si>
  <si>
    <t>IECS4 (Ca Mg 1000 Int.)</t>
  </si>
  <si>
    <t>IECS5 (Ti 20 Int.)</t>
  </si>
  <si>
    <t>20.1663 K</t>
  </si>
  <si>
    <t>ICB</t>
  </si>
  <si>
    <t>ICV (SS 5ppm All)</t>
  </si>
  <si>
    <t>CCB</t>
  </si>
  <si>
    <t>0.5ppm All (LLQC)</t>
  </si>
  <si>
    <t>0.5ppm All (LLQC)-Analytical Duplicate</t>
  </si>
  <si>
    <t>CCV (5ppm All)</t>
  </si>
  <si>
    <t>Sample</t>
  </si>
  <si>
    <t>CCS1 (SS 5ppm)</t>
  </si>
  <si>
    <t>MQ-Blank-02</t>
  </si>
  <si>
    <t>10x 0.5% FeSO4 LFP Battery-TM</t>
  </si>
  <si>
    <t>10x 1% FeSO4 LFP Battery-TM</t>
  </si>
  <si>
    <t>10x 5% FeSO4 LFP Battery-TM</t>
  </si>
  <si>
    <t>610.9668 o</t>
  </si>
  <si>
    <t>10x 10% FeSO4 LFP Battery-TM</t>
  </si>
  <si>
    <t>1803.3566 o</t>
  </si>
  <si>
    <t>1161.4271 o</t>
  </si>
  <si>
    <t>10x 15% FeSO4 LFP Battery-TM</t>
  </si>
  <si>
    <t>2533.4012 o</t>
  </si>
  <si>
    <t>1657.8736 o</t>
  </si>
  <si>
    <t>10x 0.5% FeSO4 NMC Battery-TM</t>
  </si>
  <si>
    <t>10x 1% FeSO4 NMC Battery-TM</t>
  </si>
  <si>
    <t>10x 5% FeSO4 NMC Battery-TM</t>
  </si>
  <si>
    <t>641.9763 o</t>
  </si>
  <si>
    <t>10x 10% FeSO4 NMC Battery-TM</t>
  </si>
  <si>
    <t>1867.6644 o</t>
  </si>
  <si>
    <t>1190.8712 o</t>
  </si>
  <si>
    <t>10x 15% FeSO4 NMC Battery-TM</t>
  </si>
  <si>
    <t>2550.4615 o</t>
  </si>
  <si>
    <t>1668.3492 o</t>
  </si>
  <si>
    <t>09032024 MB</t>
  </si>
  <si>
    <t>10x 09032024 MB</t>
  </si>
  <si>
    <t>10x 09032024 MFB</t>
  </si>
  <si>
    <t>10x 1% FeSO4 NMC Battery-TM -MS -Analytical Duplicate</t>
  </si>
  <si>
    <t>10x 1% FeSO4 NMC Battery-TM - Lab Duplicate</t>
  </si>
  <si>
    <t>10x 1% FeSO4- NMC Battery-TM - MS</t>
  </si>
  <si>
    <t>10x 1% FeSO4- NMC Battery-TM - MS - Analytical Duplicate</t>
  </si>
  <si>
    <t>09162024-Lab Blank2</t>
  </si>
  <si>
    <t>10x 09162024-Lab Blank Spike2</t>
  </si>
  <si>
    <t>10x  09162024-Lab Blank Spike2-Analytical Duplicate</t>
  </si>
  <si>
    <t>5x  09162024-Lab Blank Spike2</t>
  </si>
  <si>
    <t>09162024-Lab Blank Spike2</t>
  </si>
  <si>
    <t>09162024-Lab Blank Spike2-Analytical Duplicate</t>
  </si>
  <si>
    <t>0.4226 Q</t>
  </si>
  <si>
    <t>0.4436 Q</t>
  </si>
  <si>
    <t>MQ-Blank-03</t>
  </si>
  <si>
    <t>ANALYSIS TECHNIUE:</t>
  </si>
  <si>
    <t>ICP-OES</t>
  </si>
  <si>
    <t>Calibration date:</t>
  </si>
  <si>
    <t>ANALYSIS METHOD:</t>
  </si>
  <si>
    <t>30M</t>
  </si>
  <si>
    <t>Calibration Standards:</t>
  </si>
  <si>
    <t>ANALYSIS BATCH:</t>
  </si>
  <si>
    <t>TO 178-475, 476 &amp; 477 + TO 212-22</t>
  </si>
  <si>
    <t>Task Order#</t>
  </si>
  <si>
    <t>68HERC22F0178</t>
  </si>
  <si>
    <t>Task Order:</t>
  </si>
  <si>
    <t>TO 178</t>
  </si>
  <si>
    <t>Instrument :</t>
  </si>
  <si>
    <r>
      <t>Agilent 5900 SVDV ICP-OES (</t>
    </r>
    <r>
      <rPr>
        <b/>
        <sz val="10"/>
        <color theme="1"/>
        <rFont val="Times New Roman"/>
        <family val="1"/>
      </rPr>
      <t xml:space="preserve">S/N: </t>
    </r>
    <r>
      <rPr>
        <sz val="10"/>
        <color theme="1"/>
        <rFont val="Times New Roman"/>
        <family val="1"/>
      </rPr>
      <t>MY2138CP13) with Agilent SPS 4 Autosampler (S/N: AU213011544)</t>
    </r>
  </si>
  <si>
    <t>UNITS:</t>
  </si>
  <si>
    <t>mg/L (ppm)</t>
  </si>
  <si>
    <t>Analyst:</t>
  </si>
  <si>
    <t>Mahendranath Arambewela</t>
  </si>
  <si>
    <t>Comments:</t>
  </si>
  <si>
    <t>SOP#</t>
  </si>
  <si>
    <t>K-LRTD-SOP-1185-2</t>
  </si>
  <si>
    <t>Sample results are reported as mg/L   (ppm)</t>
  </si>
  <si>
    <t>Ag</t>
  </si>
  <si>
    <t xml:space="preserve">Al </t>
  </si>
  <si>
    <t xml:space="preserve">As </t>
  </si>
  <si>
    <t xml:space="preserve">B </t>
  </si>
  <si>
    <t xml:space="preserve">Ba </t>
  </si>
  <si>
    <t xml:space="preserve">Be </t>
  </si>
  <si>
    <t xml:space="preserve">Ca </t>
  </si>
  <si>
    <t xml:space="preserve">Cd </t>
  </si>
  <si>
    <t xml:space="preserve">Co </t>
  </si>
  <si>
    <t xml:space="preserve">Cr </t>
  </si>
  <si>
    <t xml:space="preserve">Cu </t>
  </si>
  <si>
    <t xml:space="preserve">Fe </t>
  </si>
  <si>
    <t xml:space="preserve">K </t>
  </si>
  <si>
    <t xml:space="preserve">Li </t>
  </si>
  <si>
    <t xml:space="preserve">Mg </t>
  </si>
  <si>
    <t xml:space="preserve">Mn </t>
  </si>
  <si>
    <t xml:space="preserve">Mo </t>
  </si>
  <si>
    <t xml:space="preserve">Na </t>
  </si>
  <si>
    <t xml:space="preserve">Ni </t>
  </si>
  <si>
    <t xml:space="preserve">P </t>
  </si>
  <si>
    <t xml:space="preserve">Pb </t>
  </si>
  <si>
    <t xml:space="preserve">S </t>
  </si>
  <si>
    <t xml:space="preserve">Sb </t>
  </si>
  <si>
    <t xml:space="preserve">Se </t>
  </si>
  <si>
    <t>Si</t>
  </si>
  <si>
    <t xml:space="preserve">Sr </t>
  </si>
  <si>
    <t xml:space="preserve">Ti </t>
  </si>
  <si>
    <t xml:space="preserve">V </t>
  </si>
  <si>
    <t xml:space="preserve">Zn </t>
  </si>
  <si>
    <t>IECS</t>
  </si>
  <si>
    <t xml:space="preserve">ICV 0.5ppm All </t>
  </si>
  <si>
    <t>ICV 5ppm All</t>
  </si>
  <si>
    <t xml:space="preserve">CCV2 5ppm All </t>
  </si>
  <si>
    <t xml:space="preserve">ICV 1ppm All </t>
  </si>
  <si>
    <t>MDL</t>
  </si>
  <si>
    <t>MRL</t>
  </si>
  <si>
    <t>% Recovery</t>
  </si>
  <si>
    <t>RPD</t>
  </si>
  <si>
    <t>R%</t>
  </si>
  <si>
    <t>Lowest Cal Std</t>
  </si>
  <si>
    <t>Highest Cal Std</t>
  </si>
  <si>
    <t>Correlation</t>
  </si>
  <si>
    <t>ICP-OES MDL</t>
  </si>
  <si>
    <t>ICP-OES MRL/PRDL</t>
  </si>
  <si>
    <t>Where</t>
  </si>
  <si>
    <t>QC Recoveries</t>
  </si>
  <si>
    <t>Calibration Standards</t>
  </si>
  <si>
    <t>90&lt;R%&gt;110</t>
  </si>
  <si>
    <t>IEC Check Standards</t>
  </si>
  <si>
    <t>70&lt;R%&gt;80</t>
  </si>
  <si>
    <t>CCV &amp; Secondary source QC check standards</t>
  </si>
  <si>
    <t>70%&gt;R%&gt;120%</t>
  </si>
  <si>
    <t>Low Level QC chek standards</t>
  </si>
  <si>
    <t>65%&gt;R%&gt;135%</t>
  </si>
  <si>
    <t>Calculated/Estimated MDLs &amp; MRLs</t>
  </si>
  <si>
    <t>65&lt;R%&gt;135</t>
  </si>
  <si>
    <t>Dilution required</t>
  </si>
  <si>
    <t>RPD&lt;20%</t>
  </si>
  <si>
    <t>*</t>
  </si>
  <si>
    <t>Sampling Error</t>
  </si>
  <si>
    <t>RPD&gt;20%</t>
  </si>
  <si>
    <t>**</t>
  </si>
  <si>
    <t>Different concentration than the normal</t>
  </si>
  <si>
    <t>RSD&lt;20%</t>
  </si>
  <si>
    <t>Mislabeled</t>
  </si>
  <si>
    <t>RSD&gt;20%</t>
  </si>
  <si>
    <t>STDEV&lt;20</t>
  </si>
  <si>
    <t>09162024_ICP-OES_TO 178-477 Data Report</t>
  </si>
  <si>
    <t>09162024_ICP-OES_TO 178-477 Sample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</si>
</sst>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mm/dd/yy;@"/>
    <numFmt numFmtId="167" formatCode="0.0%"/>
    <numFmt numFmtId="168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0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sz val="1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indexed="8"/>
      <name val="Times New Roman"/>
      <family val="1"/>
    </font>
    <font>
      <sz val="9"/>
      <name val="Microsoft Sans Serif"/>
      <family val="2"/>
    </font>
    <font>
      <b/>
      <sz val="9"/>
      <name val="Microsoft Sans Serif"/>
      <family val="2"/>
    </font>
  </fonts>
  <fills count="1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FEFEF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9" fontId="1" fillId="0" borderId="0" applyFont="0" applyFill="0" applyBorder="0" applyAlignment="0" applyProtection="0"/>
  </cellStyleXfs>
  <cellXfs count="173">
    <xf numFmtId="0" fontId="0" fillId="0" borderId="0" xfId="0"/>
    <xf numFmtId="49" fontId="0" fillId="0" borderId="0" xfId="0" applyNumberFormat="1"/>
    <xf numFmtId="22" fontId="0" fillId="0" borderId="0" xfId="0" applyNumberFormat="1"/>
    <xf numFmtId="0" fontId="4" fillId="2" borderId="0" xfId="0" applyFont="1" applyFill="1"/>
    <xf numFmtId="0" fontId="3" fillId="2" borderId="0" xfId="0" applyFont="1" applyFill="1"/>
    <xf numFmtId="0" fontId="6" fillId="0" borderId="0" xfId="1" applyFont="1" applyAlignment="1">
      <alignment horizontal="left"/>
    </xf>
    <xf numFmtId="164" fontId="6" fillId="0" borderId="0" xfId="1" applyNumberFormat="1" applyFont="1" applyAlignment="1">
      <alignment horizontal="left"/>
    </xf>
    <xf numFmtId="165" fontId="6" fillId="0" borderId="0" xfId="1" applyNumberFormat="1" applyFont="1" applyAlignment="1">
      <alignment horizontal="left"/>
    </xf>
    <xf numFmtId="0" fontId="5" fillId="0" borderId="0" xfId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7" fillId="0" borderId="0" xfId="1" applyFont="1" applyAlignment="1">
      <alignment horizontal="left" vertical="top"/>
    </xf>
    <xf numFmtId="0" fontId="8" fillId="0" borderId="0" xfId="1" applyFont="1" applyAlignment="1">
      <alignment horizontal="left" vertical="top"/>
    </xf>
    <xf numFmtId="164" fontId="8" fillId="0" borderId="0" xfId="1" applyNumberFormat="1" applyFont="1" applyAlignment="1">
      <alignment horizontal="left" vertical="top"/>
    </xf>
    <xf numFmtId="164" fontId="7" fillId="0" borderId="0" xfId="1" applyNumberFormat="1" applyFont="1" applyAlignment="1">
      <alignment horizontal="left" vertical="top"/>
    </xf>
    <xf numFmtId="166" fontId="8" fillId="0" borderId="0" xfId="1" applyNumberFormat="1" applyFont="1" applyAlignment="1">
      <alignment horizontal="left" vertical="top"/>
    </xf>
    <xf numFmtId="165" fontId="8" fillId="0" borderId="0" xfId="1" applyNumberFormat="1" applyFont="1" applyAlignment="1">
      <alignment horizontal="left" vertical="top"/>
    </xf>
    <xf numFmtId="0" fontId="5" fillId="0" borderId="0" xfId="0" applyFont="1" applyAlignment="1">
      <alignment vertical="top"/>
    </xf>
    <xf numFmtId="0" fontId="0" fillId="0" borderId="0" xfId="0" applyAlignment="1">
      <alignment horizontal="left"/>
    </xf>
    <xf numFmtId="0" fontId="9" fillId="0" borderId="0" xfId="0" applyFont="1"/>
    <xf numFmtId="2" fontId="11" fillId="0" borderId="0" xfId="1" applyNumberFormat="1" applyFont="1" applyAlignment="1">
      <alignment horizontal="left" vertical="top"/>
    </xf>
    <xf numFmtId="167" fontId="11" fillId="0" borderId="0" xfId="1" applyNumberFormat="1" applyFont="1" applyAlignment="1">
      <alignment horizontal="left" vertical="top"/>
    </xf>
    <xf numFmtId="0" fontId="2" fillId="0" borderId="1" xfId="0" applyFont="1" applyBorder="1" applyAlignment="1">
      <alignment horizontal="left"/>
    </xf>
    <xf numFmtId="0" fontId="2" fillId="0" borderId="2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/>
    <xf numFmtId="0" fontId="2" fillId="3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49" fontId="0" fillId="4" borderId="2" xfId="0" applyNumberFormat="1" applyFill="1" applyBorder="1"/>
    <xf numFmtId="49" fontId="0" fillId="4" borderId="3" xfId="0" applyNumberFormat="1" applyFill="1" applyBorder="1"/>
    <xf numFmtId="22" fontId="0" fillId="4" borderId="3" xfId="0" applyNumberFormat="1" applyFill="1" applyBorder="1"/>
    <xf numFmtId="0" fontId="0" fillId="4" borderId="3" xfId="0" applyFill="1" applyBorder="1"/>
    <xf numFmtId="0" fontId="0" fillId="4" borderId="4" xfId="0" applyFill="1" applyBorder="1"/>
    <xf numFmtId="49" fontId="0" fillId="4" borderId="9" xfId="0" applyNumberFormat="1" applyFill="1" applyBorder="1"/>
    <xf numFmtId="49" fontId="0" fillId="4" borderId="10" xfId="0" applyNumberFormat="1" applyFill="1" applyBorder="1"/>
    <xf numFmtId="22" fontId="0" fillId="4" borderId="10" xfId="0" applyNumberFormat="1" applyFill="1" applyBorder="1"/>
    <xf numFmtId="0" fontId="0" fillId="4" borderId="10" xfId="0" applyFill="1" applyBorder="1"/>
    <xf numFmtId="0" fontId="0" fillId="4" borderId="11" xfId="0" applyFill="1" applyBorder="1"/>
    <xf numFmtId="49" fontId="0" fillId="5" borderId="9" xfId="0" applyNumberFormat="1" applyFill="1" applyBorder="1"/>
    <xf numFmtId="49" fontId="0" fillId="5" borderId="10" xfId="0" applyNumberFormat="1" applyFill="1" applyBorder="1"/>
    <xf numFmtId="22" fontId="0" fillId="5" borderId="10" xfId="0" applyNumberFormat="1" applyFill="1" applyBorder="1"/>
    <xf numFmtId="0" fontId="0" fillId="5" borderId="10" xfId="0" applyFill="1" applyBorder="1"/>
    <xf numFmtId="0" fontId="0" fillId="5" borderId="11" xfId="0" applyFill="1" applyBorder="1"/>
    <xf numFmtId="49" fontId="0" fillId="6" borderId="9" xfId="0" applyNumberFormat="1" applyFill="1" applyBorder="1"/>
    <xf numFmtId="49" fontId="0" fillId="6" borderId="10" xfId="0" applyNumberFormat="1" applyFill="1" applyBorder="1"/>
    <xf numFmtId="22" fontId="0" fillId="6" borderId="10" xfId="0" applyNumberFormat="1" applyFill="1" applyBorder="1"/>
    <xf numFmtId="0" fontId="0" fillId="6" borderId="10" xfId="0" applyFill="1" applyBorder="1"/>
    <xf numFmtId="0" fontId="0" fillId="6" borderId="11" xfId="0" applyFill="1" applyBorder="1"/>
    <xf numFmtId="0" fontId="5" fillId="0" borderId="9" xfId="1" applyBorder="1">
      <alignment vertical="top"/>
    </xf>
    <xf numFmtId="0" fontId="12" fillId="0" borderId="10" xfId="0" applyFont="1" applyBorder="1" applyAlignment="1">
      <alignment horizontal="left" vertical="center"/>
    </xf>
    <xf numFmtId="0" fontId="12" fillId="0" borderId="10" xfId="0" applyFont="1" applyBorder="1" applyAlignment="1">
      <alignment horizontal="center" vertical="top"/>
    </xf>
    <xf numFmtId="164" fontId="12" fillId="0" borderId="10" xfId="0" applyNumberFormat="1" applyFont="1" applyBorder="1" applyAlignment="1">
      <alignment horizontal="right" vertical="top"/>
    </xf>
    <xf numFmtId="164" fontId="12" fillId="0" borderId="11" xfId="0" applyNumberFormat="1" applyFont="1" applyBorder="1" applyAlignment="1">
      <alignment horizontal="right" vertical="top"/>
    </xf>
    <xf numFmtId="0" fontId="5" fillId="0" borderId="0" xfId="1">
      <alignment vertical="top"/>
    </xf>
    <xf numFmtId="0" fontId="5" fillId="0" borderId="6" xfId="1" applyBorder="1">
      <alignment vertical="top"/>
    </xf>
    <xf numFmtId="0" fontId="12" fillId="0" borderId="7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top"/>
    </xf>
    <xf numFmtId="164" fontId="12" fillId="0" borderId="7" xfId="0" applyNumberFormat="1" applyFont="1" applyBorder="1" applyAlignment="1">
      <alignment horizontal="right" vertical="top"/>
    </xf>
    <xf numFmtId="164" fontId="12" fillId="0" borderId="8" xfId="0" applyNumberFormat="1" applyFont="1" applyBorder="1" applyAlignment="1">
      <alignment horizontal="right" vertical="top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" fillId="0" borderId="15" xfId="0" applyFont="1" applyBorder="1" applyAlignment="1">
      <alignment horizontal="left"/>
    </xf>
    <xf numFmtId="0" fontId="2" fillId="0" borderId="16" xfId="0" applyFont="1" applyBorder="1"/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49" fontId="0" fillId="7" borderId="21" xfId="0" applyNumberFormat="1" applyFill="1" applyBorder="1"/>
    <xf numFmtId="49" fontId="0" fillId="7" borderId="22" xfId="0" applyNumberFormat="1" applyFill="1" applyBorder="1"/>
    <xf numFmtId="22" fontId="0" fillId="7" borderId="22" xfId="0" applyNumberFormat="1" applyFill="1" applyBorder="1"/>
    <xf numFmtId="0" fontId="0" fillId="7" borderId="22" xfId="0" applyFill="1" applyBorder="1"/>
    <xf numFmtId="0" fontId="0" fillId="7" borderId="23" xfId="0" applyFill="1" applyBorder="1"/>
    <xf numFmtId="49" fontId="0" fillId="7" borderId="9" xfId="0" applyNumberFormat="1" applyFill="1" applyBorder="1"/>
    <xf numFmtId="49" fontId="0" fillId="7" borderId="10" xfId="0" applyNumberFormat="1" applyFill="1" applyBorder="1"/>
    <xf numFmtId="22" fontId="0" fillId="7" borderId="10" xfId="0" applyNumberFormat="1" applyFill="1" applyBorder="1"/>
    <xf numFmtId="0" fontId="0" fillId="7" borderId="10" xfId="0" applyFill="1" applyBorder="1"/>
    <xf numFmtId="0" fontId="0" fillId="7" borderId="11" xfId="0" applyFill="1" applyBorder="1"/>
    <xf numFmtId="49" fontId="0" fillId="0" borderId="9" xfId="0" applyNumberFormat="1" applyBorder="1"/>
    <xf numFmtId="49" fontId="0" fillId="0" borderId="10" xfId="0" applyNumberFormat="1" applyBorder="1"/>
    <xf numFmtId="22" fontId="0" fillId="0" borderId="10" xfId="0" applyNumberFormat="1" applyBorder="1"/>
    <xf numFmtId="0" fontId="0" fillId="0" borderId="10" xfId="0" applyBorder="1"/>
    <xf numFmtId="0" fontId="0" fillId="0" borderId="11" xfId="0" applyBorder="1"/>
    <xf numFmtId="0" fontId="13" fillId="0" borderId="9" xfId="0" applyFont="1" applyBorder="1" applyAlignment="1">
      <alignment horizontal="left" vertical="top"/>
    </xf>
    <xf numFmtId="0" fontId="13" fillId="0" borderId="10" xfId="0" applyFont="1" applyBorder="1" applyAlignment="1">
      <alignment horizontal="right" vertical="top"/>
    </xf>
    <xf numFmtId="9" fontId="12" fillId="0" borderId="10" xfId="2" applyFont="1" applyFill="1" applyBorder="1" applyAlignment="1">
      <alignment horizontal="right" vertical="top"/>
    </xf>
    <xf numFmtId="9" fontId="12" fillId="8" borderId="10" xfId="2" applyFont="1" applyFill="1" applyBorder="1" applyAlignment="1">
      <alignment horizontal="right" vertical="top"/>
    </xf>
    <xf numFmtId="9" fontId="12" fillId="0" borderId="11" xfId="2" applyFont="1" applyFill="1" applyBorder="1" applyAlignment="1">
      <alignment horizontal="right" vertical="top"/>
    </xf>
    <xf numFmtId="9" fontId="12" fillId="8" borderId="11" xfId="2" applyFont="1" applyFill="1" applyBorder="1" applyAlignment="1">
      <alignment horizontal="right" vertical="top"/>
    </xf>
    <xf numFmtId="0" fontId="12" fillId="0" borderId="10" xfId="0" applyFont="1" applyBorder="1" applyAlignment="1">
      <alignment horizontal="left" vertical="top"/>
    </xf>
    <xf numFmtId="9" fontId="5" fillId="0" borderId="10" xfId="1" applyNumberFormat="1" applyBorder="1" applyAlignment="1">
      <alignment horizontal="right" vertical="top"/>
    </xf>
    <xf numFmtId="9" fontId="5" fillId="0" borderId="11" xfId="1" applyNumberFormat="1" applyBorder="1" applyAlignment="1">
      <alignment horizontal="right" vertical="top"/>
    </xf>
    <xf numFmtId="9" fontId="2" fillId="0" borderId="9" xfId="0" applyNumberFormat="1" applyFont="1" applyBorder="1" applyAlignment="1">
      <alignment horizontal="left"/>
    </xf>
    <xf numFmtId="9" fontId="0" fillId="0" borderId="10" xfId="0" applyNumberFormat="1" applyBorder="1" applyAlignment="1">
      <alignment horizontal="left"/>
    </xf>
    <xf numFmtId="9" fontId="0" fillId="9" borderId="10" xfId="0" applyNumberFormat="1" applyFill="1" applyBorder="1" applyAlignment="1">
      <alignment horizontal="left"/>
    </xf>
    <xf numFmtId="9" fontId="0" fillId="0" borderId="11" xfId="0" applyNumberFormat="1" applyBorder="1" applyAlignment="1">
      <alignment horizontal="left"/>
    </xf>
    <xf numFmtId="9" fontId="0" fillId="0" borderId="0" xfId="0" applyNumberFormat="1" applyAlignment="1">
      <alignment horizontal="left"/>
    </xf>
    <xf numFmtId="49" fontId="0" fillId="0" borderId="25" xfId="0" applyNumberFormat="1" applyBorder="1"/>
    <xf numFmtId="22" fontId="0" fillId="0" borderId="25" xfId="0" applyNumberFormat="1" applyBorder="1"/>
    <xf numFmtId="0" fontId="2" fillId="0" borderId="18" xfId="0" applyFont="1" applyBorder="1" applyAlignment="1">
      <alignment horizontal="left"/>
    </xf>
    <xf numFmtId="0" fontId="2" fillId="0" borderId="19" xfId="0" applyFont="1" applyBorder="1"/>
    <xf numFmtId="0" fontId="2" fillId="0" borderId="1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49" fontId="2" fillId="0" borderId="2" xfId="0" applyNumberFormat="1" applyFont="1" applyBorder="1"/>
    <xf numFmtId="49" fontId="0" fillId="0" borderId="3" xfId="0" applyNumberFormat="1" applyBorder="1"/>
    <xf numFmtId="22" fontId="0" fillId="0" borderId="3" xfId="0" applyNumberFormat="1" applyBorder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49" fontId="2" fillId="0" borderId="9" xfId="0" applyNumberFormat="1" applyFont="1" applyBorder="1"/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0" fillId="0" borderId="7" xfId="0" applyNumberFormat="1" applyBorder="1" applyAlignment="1">
      <alignment horizontal="left"/>
    </xf>
    <xf numFmtId="22" fontId="0" fillId="0" borderId="7" xfId="0" applyNumberFormat="1" applyBorder="1" applyAlignment="1">
      <alignment horizontal="left"/>
    </xf>
    <xf numFmtId="168" fontId="0" fillId="0" borderId="10" xfId="0" applyNumberFormat="1" applyBorder="1" applyAlignment="1">
      <alignment horizontal="left"/>
    </xf>
    <xf numFmtId="168" fontId="0" fillId="0" borderId="11" xfId="0" applyNumberFormat="1" applyBorder="1" applyAlignment="1">
      <alignment horizontal="left"/>
    </xf>
    <xf numFmtId="168" fontId="2" fillId="0" borderId="9" xfId="0" applyNumberFormat="1" applyFont="1" applyBorder="1"/>
    <xf numFmtId="168" fontId="0" fillId="0" borderId="10" xfId="0" applyNumberFormat="1" applyBorder="1"/>
    <xf numFmtId="168" fontId="0" fillId="10" borderId="10" xfId="0" applyNumberFormat="1" applyFill="1" applyBorder="1" applyAlignment="1">
      <alignment horizontal="left"/>
    </xf>
    <xf numFmtId="168" fontId="0" fillId="10" borderId="11" xfId="0" applyNumberFormat="1" applyFill="1" applyBorder="1" applyAlignment="1">
      <alignment horizontal="left"/>
    </xf>
    <xf numFmtId="168" fontId="0" fillId="0" borderId="0" xfId="0" applyNumberFormat="1"/>
    <xf numFmtId="49" fontId="2" fillId="0" borderId="24" xfId="0" applyNumberFormat="1" applyFont="1" applyBorder="1"/>
    <xf numFmtId="164" fontId="0" fillId="10" borderId="25" xfId="0" applyNumberFormat="1" applyFill="1" applyBorder="1" applyAlignment="1">
      <alignment horizontal="left"/>
    </xf>
    <xf numFmtId="164" fontId="0" fillId="10" borderId="26" xfId="0" applyNumberFormat="1" applyFill="1" applyBorder="1" applyAlignment="1">
      <alignment horizontal="left"/>
    </xf>
    <xf numFmtId="0" fontId="2" fillId="0" borderId="0" xfId="0" applyFont="1" applyAlignment="1">
      <alignment horizontal="left"/>
    </xf>
    <xf numFmtId="0" fontId="0" fillId="7" borderId="27" xfId="0" applyFill="1" applyBorder="1" applyAlignment="1">
      <alignment horizontal="left"/>
    </xf>
    <xf numFmtId="0" fontId="2" fillId="0" borderId="28" xfId="0" applyFont="1" applyBorder="1"/>
    <xf numFmtId="0" fontId="0" fillId="0" borderId="28" xfId="0" applyBorder="1"/>
    <xf numFmtId="0" fontId="0" fillId="0" borderId="29" xfId="0" applyBorder="1"/>
    <xf numFmtId="9" fontId="12" fillId="8" borderId="27" xfId="2" applyFont="1" applyFill="1" applyBorder="1" applyAlignment="1">
      <alignment horizontal="right" vertical="top"/>
    </xf>
    <xf numFmtId="0" fontId="0" fillId="4" borderId="30" xfId="0" applyFill="1" applyBorder="1" applyAlignment="1">
      <alignment horizontal="left"/>
    </xf>
    <xf numFmtId="0" fontId="2" fillId="0" borderId="31" xfId="0" applyFont="1" applyBorder="1"/>
    <xf numFmtId="0" fontId="0" fillId="0" borderId="31" xfId="0" applyBorder="1"/>
    <xf numFmtId="0" fontId="0" fillId="0" borderId="32" xfId="0" applyBorder="1"/>
    <xf numFmtId="9" fontId="12" fillId="8" borderId="30" xfId="2" applyFont="1" applyFill="1" applyBorder="1" applyAlignment="1">
      <alignment horizontal="right" vertical="top"/>
    </xf>
    <xf numFmtId="0" fontId="0" fillId="6" borderId="30" xfId="0" applyFill="1" applyBorder="1" applyAlignment="1">
      <alignment horizontal="left"/>
    </xf>
    <xf numFmtId="9" fontId="12" fillId="8" borderId="33" xfId="2" applyFont="1" applyFill="1" applyBorder="1" applyAlignment="1">
      <alignment horizontal="right" vertical="top"/>
    </xf>
    <xf numFmtId="0" fontId="2" fillId="0" borderId="34" xfId="0" applyFont="1" applyBorder="1"/>
    <xf numFmtId="0" fontId="0" fillId="0" borderId="35" xfId="0" applyBorder="1"/>
    <xf numFmtId="0" fontId="0" fillId="5" borderId="30" xfId="0" applyFill="1" applyBorder="1"/>
    <xf numFmtId="0" fontId="0" fillId="0" borderId="34" xfId="0" applyBorder="1"/>
    <xf numFmtId="9" fontId="12" fillId="8" borderId="1" xfId="2" applyFont="1" applyFill="1" applyBorder="1" applyAlignment="1">
      <alignment horizontal="right" vertical="top"/>
    </xf>
    <xf numFmtId="0" fontId="0" fillId="0" borderId="1" xfId="0" applyBorder="1"/>
    <xf numFmtId="0" fontId="0" fillId="10" borderId="30" xfId="0" applyFill="1" applyBorder="1"/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9" fontId="12" fillId="8" borderId="36" xfId="2" applyFont="1" applyFill="1" applyBorder="1" applyAlignment="1">
      <alignment horizontal="right" vertical="top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11" borderId="30" xfId="0" applyFill="1" applyBorder="1"/>
    <xf numFmtId="9" fontId="5" fillId="0" borderId="27" xfId="1" applyNumberFormat="1" applyBorder="1" applyAlignment="1">
      <alignment horizontal="left" vertical="top"/>
    </xf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30" xfId="0" applyBorder="1"/>
    <xf numFmtId="9" fontId="5" fillId="0" borderId="40" xfId="1" applyNumberFormat="1" applyBorder="1" applyAlignment="1">
      <alignment horizontal="left" vertical="top"/>
    </xf>
    <xf numFmtId="0" fontId="2" fillId="0" borderId="41" xfId="0" applyFont="1" applyBorder="1"/>
    <xf numFmtId="0" fontId="0" fillId="0" borderId="41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1" fontId="10" fillId="0" borderId="27" xfId="1" applyNumberFormat="1" applyFont="1" applyBorder="1" applyAlignment="1">
      <alignment horizontal="left"/>
    </xf>
    <xf numFmtId="0" fontId="0" fillId="12" borderId="43" xfId="0" applyFill="1" applyBorder="1"/>
    <xf numFmtId="0" fontId="2" fillId="0" borderId="12" xfId="0" applyFont="1" applyBorder="1"/>
    <xf numFmtId="1" fontId="10" fillId="0" borderId="30" xfId="1" applyNumberFormat="1" applyFont="1" applyBorder="1" applyAlignment="1">
      <alignment horizontal="left"/>
    </xf>
    <xf numFmtId="1" fontId="10" fillId="0" borderId="40" xfId="1" applyNumberFormat="1" applyFont="1" applyBorder="1" applyAlignment="1">
      <alignment horizontal="left"/>
    </xf>
    <xf numFmtId="0" fontId="2" fillId="0" borderId="38" xfId="0" applyFont="1" applyBorder="1"/>
    <xf numFmtId="0" fontId="0" fillId="10" borderId="27" xfId="0" applyFill="1" applyBorder="1"/>
  </cellXfs>
  <cellStyles count="3">
    <cellStyle name="Normal" xfId="0" builtinId="0"/>
    <cellStyle name="Normal 2 2" xfId="1" xr:uid="{4C9DF71F-8F5F-4FED-A46E-EA83F3C04F4C}"/>
    <cellStyle name="Percent 2" xfId="2" xr:uid="{4AECE747-74D2-44E9-B11E-374D2982F5D1}"/>
  </cellStyles>
  <dxfs count="191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92D050"/>
          </stop>
        </gradientFill>
      </fill>
    </dxf>
    <dxf>
      <fill>
        <gradientFill degree="90">
          <stop position="0">
            <color theme="0"/>
          </stop>
          <stop position="1">
            <color theme="5" tint="-0.49803155613879818"/>
          </stop>
        </gradientFill>
      </fill>
    </dxf>
    <dxf>
      <fill>
        <gradientFill degree="90">
          <stop position="0">
            <color theme="0"/>
          </stop>
          <stop position="1">
            <color rgb="FF64F62A"/>
          </stop>
        </gradientFill>
      </fill>
    </dxf>
    <dxf>
      <fill>
        <gradientFill degree="90">
          <stop position="0">
            <color theme="0"/>
          </stop>
          <stop position="1">
            <color rgb="FFC00000"/>
          </stop>
        </gradientFill>
      </fill>
    </dxf>
    <dxf>
      <fill>
        <gradientFill degree="90">
          <stop position="0">
            <color theme="0"/>
          </stop>
          <stop position="1">
            <color rgb="FF64F62A"/>
          </stop>
        </gradientFill>
      </fill>
    </dxf>
    <dxf>
      <fill>
        <gradientFill degree="90">
          <stop position="0">
            <color theme="0"/>
          </stop>
          <stop position="1">
            <color rgb="FFC00000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  <dxf>
      <fill>
        <gradientFill degree="90">
          <stop position="0">
            <color theme="0"/>
          </stop>
          <stop position="1">
            <color rgb="FF00B050"/>
          </stop>
        </gradientFill>
      </fill>
    </dxf>
    <dxf>
      <fill>
        <gradientFill degree="90">
          <stop position="0">
            <color theme="0"/>
          </stop>
          <stop position="1">
            <color theme="5" tint="-0.25098422193060094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A724B-FF35-483C-B959-156DA45A6747}">
  <dimension ref="A1:AF54"/>
  <sheetViews>
    <sheetView tabSelected="1" zoomScale="90" zoomScaleNormal="90" workbookViewId="0">
      <selection activeCell="A2" sqref="A2"/>
    </sheetView>
  </sheetViews>
  <sheetFormatPr defaultRowHeight="14.6" x14ac:dyDescent="0.4"/>
  <cols>
    <col min="1" max="1" width="55.53515625" bestFit="1" customWidth="1"/>
    <col min="2" max="2" width="8.84375" customWidth="1"/>
    <col min="3" max="3" width="16.3046875" customWidth="1"/>
    <col min="4" max="32" width="9.3046875" customWidth="1"/>
    <col min="33" max="33" width="16.3828125" bestFit="1" customWidth="1"/>
    <col min="34" max="34" width="16" bestFit="1" customWidth="1"/>
    <col min="35" max="35" width="16.3046875" bestFit="1" customWidth="1"/>
    <col min="36" max="36" width="15.3046875" bestFit="1" customWidth="1"/>
    <col min="37" max="37" width="16.3046875" bestFit="1" customWidth="1"/>
    <col min="38" max="38" width="16.3828125" bestFit="1" customWidth="1"/>
    <col min="39" max="39" width="16.3046875" bestFit="1" customWidth="1"/>
    <col min="40" max="41" width="16.3828125" bestFit="1" customWidth="1"/>
    <col min="42" max="42" width="16" bestFit="1" customWidth="1"/>
    <col min="43" max="43" width="16.3828125" bestFit="1" customWidth="1"/>
    <col min="44" max="44" width="16.3046875" bestFit="1" customWidth="1"/>
    <col min="45" max="45" width="15.3046875" bestFit="1" customWidth="1"/>
    <col min="46" max="46" width="15.53515625" bestFit="1" customWidth="1"/>
    <col min="47" max="47" width="16.84375" bestFit="1" customWidth="1"/>
    <col min="48" max="49" width="17" bestFit="1" customWidth="1"/>
    <col min="50" max="50" width="16.53515625" bestFit="1" customWidth="1"/>
    <col min="51" max="51" width="16.15234375" bestFit="1" customWidth="1"/>
    <col min="52" max="52" width="15.3046875" bestFit="1" customWidth="1"/>
    <col min="53" max="53" width="16.3828125" bestFit="1" customWidth="1"/>
    <col min="54" max="54" width="15.15234375" bestFit="1" customWidth="1"/>
    <col min="55" max="56" width="16.3046875" bestFit="1" customWidth="1"/>
    <col min="57" max="57" width="15.69140625" bestFit="1" customWidth="1"/>
    <col min="58" max="58" width="15.84375" bestFit="1" customWidth="1"/>
    <col min="59" max="59" width="15.69140625" bestFit="1" customWidth="1"/>
    <col min="60" max="60" width="15.3828125" bestFit="1" customWidth="1"/>
    <col min="61" max="61" width="16.3046875" bestFit="1" customWidth="1"/>
  </cols>
  <sheetData>
    <row r="1" spans="1:32" x14ac:dyDescent="0.4">
      <c r="A1" s="3" t="s">
        <v>318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s="10" customFormat="1" x14ac:dyDescent="0.35">
      <c r="A2" s="5"/>
      <c r="B2" s="5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9"/>
      <c r="Q2" s="9"/>
      <c r="R2" s="9"/>
      <c r="S2" s="9"/>
      <c r="T2" s="9"/>
      <c r="U2" s="9"/>
      <c r="V2" s="9"/>
      <c r="W2" s="9"/>
      <c r="X2" s="9"/>
      <c r="Y2" s="9"/>
    </row>
    <row r="3" spans="1:32" s="10" customFormat="1" x14ac:dyDescent="0.4">
      <c r="A3" s="11" t="s">
        <v>228</v>
      </c>
      <c r="B3" s="12"/>
      <c r="C3" s="13" t="s">
        <v>229</v>
      </c>
      <c r="D3" s="13"/>
      <c r="E3" s="9"/>
      <c r="F3" s="9"/>
      <c r="G3" s="14" t="s">
        <v>230</v>
      </c>
      <c r="H3" s="13"/>
      <c r="I3" s="15">
        <v>45551</v>
      </c>
      <c r="J3" s="16"/>
      <c r="K3" s="13"/>
      <c r="L3" s="13"/>
      <c r="M3" s="13"/>
      <c r="N3" s="13"/>
      <c r="O3" s="13"/>
      <c r="P3" s="13"/>
      <c r="Q3" s="13"/>
      <c r="R3" s="13"/>
      <c r="S3" s="13"/>
      <c r="T3" s="13"/>
      <c r="U3" s="8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2" s="10" customFormat="1" x14ac:dyDescent="0.4">
      <c r="A4" s="11" t="s">
        <v>231</v>
      </c>
      <c r="B4" s="17"/>
      <c r="C4" s="13" t="s">
        <v>232</v>
      </c>
      <c r="D4" s="13"/>
      <c r="E4" s="9"/>
      <c r="F4" s="9"/>
      <c r="G4" s="14" t="s">
        <v>233</v>
      </c>
      <c r="H4" s="13"/>
      <c r="I4" s="15">
        <v>45539</v>
      </c>
      <c r="J4" s="18"/>
      <c r="K4" s="18"/>
      <c r="L4" s="18"/>
      <c r="M4" s="13"/>
      <c r="N4" s="13"/>
      <c r="O4" s="13"/>
      <c r="P4" s="13"/>
      <c r="Q4" s="13"/>
      <c r="R4" s="13"/>
      <c r="S4" s="13"/>
      <c r="T4" s="13"/>
      <c r="U4" s="8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2" s="10" customFormat="1" x14ac:dyDescent="0.4">
      <c r="A5" s="11" t="s">
        <v>234</v>
      </c>
      <c r="C5" s="12" t="s">
        <v>235</v>
      </c>
      <c r="D5" s="13"/>
      <c r="E5" s="9"/>
      <c r="F5" s="9"/>
      <c r="G5" s="14" t="s">
        <v>236</v>
      </c>
      <c r="H5" s="13"/>
      <c r="I5" s="19" t="s">
        <v>237</v>
      </c>
      <c r="J5" s="16"/>
      <c r="K5" s="13"/>
      <c r="L5" s="13"/>
      <c r="M5" s="13"/>
      <c r="N5" s="13"/>
      <c r="O5" s="13"/>
      <c r="P5" s="13"/>
      <c r="Q5" s="13"/>
      <c r="R5" s="13"/>
      <c r="S5" s="13"/>
      <c r="T5" s="13"/>
      <c r="U5" s="8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2" s="10" customFormat="1" x14ac:dyDescent="0.4">
      <c r="A6" s="11" t="s">
        <v>238</v>
      </c>
      <c r="C6" s="12" t="s">
        <v>239</v>
      </c>
      <c r="D6" s="13"/>
      <c r="E6" s="9"/>
      <c r="F6" s="9"/>
      <c r="G6" s="14" t="s">
        <v>240</v>
      </c>
      <c r="H6" s="13"/>
      <c r="I6" s="13" t="s">
        <v>241</v>
      </c>
      <c r="J6" s="16"/>
      <c r="K6" s="13"/>
      <c r="L6" s="13"/>
      <c r="M6" s="13"/>
      <c r="N6" s="13"/>
      <c r="O6" s="13"/>
      <c r="P6" s="13"/>
      <c r="Q6" s="13"/>
      <c r="R6" s="13"/>
      <c r="S6" s="13"/>
      <c r="T6" s="13"/>
      <c r="U6" s="8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2" s="10" customFormat="1" x14ac:dyDescent="0.4">
      <c r="A7" s="11" t="s">
        <v>242</v>
      </c>
      <c r="C7" s="12" t="s">
        <v>243</v>
      </c>
      <c r="D7" s="13"/>
      <c r="E7" s="9"/>
      <c r="F7" s="9"/>
      <c r="G7" s="14" t="s">
        <v>244</v>
      </c>
      <c r="H7" s="20"/>
      <c r="I7" s="21" t="s">
        <v>245</v>
      </c>
      <c r="J7" s="16"/>
      <c r="K7" s="13"/>
      <c r="L7" s="13"/>
      <c r="M7" s="13"/>
      <c r="N7" s="13"/>
      <c r="O7" s="13"/>
      <c r="P7" s="13"/>
      <c r="Q7" s="13"/>
      <c r="R7" s="13"/>
      <c r="S7" s="13"/>
      <c r="T7" s="13"/>
      <c r="U7" s="8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2" s="10" customFormat="1" x14ac:dyDescent="0.4">
      <c r="A8" s="11" t="s">
        <v>246</v>
      </c>
      <c r="C8" s="13"/>
      <c r="D8" s="13"/>
      <c r="E8" s="9"/>
      <c r="F8" s="9"/>
      <c r="G8" s="11" t="s">
        <v>247</v>
      </c>
      <c r="H8" s="13"/>
      <c r="I8" s="13" t="s">
        <v>248</v>
      </c>
      <c r="J8" s="16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2" s="10" customFormat="1" x14ac:dyDescent="0.4">
      <c r="A9" s="11" t="s">
        <v>249</v>
      </c>
      <c r="B9" s="12"/>
      <c r="C9" s="13"/>
      <c r="D9" s="13"/>
      <c r="E9" s="13"/>
      <c r="F9" s="13"/>
      <c r="G9" s="13"/>
      <c r="H9" s="13"/>
      <c r="I9" s="13"/>
      <c r="J9" s="16"/>
      <c r="K9" s="13"/>
      <c r="L9" s="13"/>
      <c r="M9" s="13"/>
      <c r="N9" s="13"/>
      <c r="O9" s="13"/>
      <c r="P9" s="13"/>
      <c r="Q9" s="13"/>
      <c r="R9" s="13"/>
      <c r="S9" s="13"/>
      <c r="T9" s="13"/>
      <c r="U9" s="8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2" s="10" customFormat="1" x14ac:dyDescent="0.4">
      <c r="A10" s="11"/>
      <c r="B10" s="12"/>
      <c r="C10" s="13"/>
      <c r="D10" s="16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32" x14ac:dyDescent="0.4">
      <c r="A11" t="s">
        <v>0</v>
      </c>
    </row>
    <row r="12" spans="1:32" ht="15" thickBot="1" x14ac:dyDescent="0.45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32" s="26" customFormat="1" ht="15" thickBot="1" x14ac:dyDescent="0.45">
      <c r="A13" s="65" t="s">
        <v>1</v>
      </c>
      <c r="B13" s="66" t="s">
        <v>2</v>
      </c>
      <c r="C13" s="67" t="s">
        <v>3</v>
      </c>
      <c r="D13" s="67" t="s">
        <v>250</v>
      </c>
      <c r="E13" s="67" t="s">
        <v>251</v>
      </c>
      <c r="F13" s="67" t="s">
        <v>252</v>
      </c>
      <c r="G13" s="67" t="s">
        <v>253</v>
      </c>
      <c r="H13" s="67" t="s">
        <v>254</v>
      </c>
      <c r="I13" s="67" t="s">
        <v>255</v>
      </c>
      <c r="J13" s="67" t="s">
        <v>256</v>
      </c>
      <c r="K13" s="67" t="s">
        <v>257</v>
      </c>
      <c r="L13" s="67" t="s">
        <v>258</v>
      </c>
      <c r="M13" s="67" t="s">
        <v>259</v>
      </c>
      <c r="N13" s="67" t="s">
        <v>260</v>
      </c>
      <c r="O13" s="67" t="s">
        <v>261</v>
      </c>
      <c r="P13" s="67" t="s">
        <v>262</v>
      </c>
      <c r="Q13" s="67" t="s">
        <v>263</v>
      </c>
      <c r="R13" s="67" t="s">
        <v>264</v>
      </c>
      <c r="S13" s="67" t="s">
        <v>265</v>
      </c>
      <c r="T13" s="67" t="s">
        <v>266</v>
      </c>
      <c r="U13" s="67" t="s">
        <v>267</v>
      </c>
      <c r="V13" s="67" t="s">
        <v>268</v>
      </c>
      <c r="W13" s="67" t="s">
        <v>269</v>
      </c>
      <c r="X13" s="67" t="s">
        <v>270</v>
      </c>
      <c r="Y13" s="67" t="s">
        <v>271</v>
      </c>
      <c r="Z13" s="67" t="s">
        <v>272</v>
      </c>
      <c r="AA13" s="67" t="s">
        <v>273</v>
      </c>
      <c r="AB13" s="67" t="s">
        <v>274</v>
      </c>
      <c r="AC13" s="67" t="s">
        <v>275</v>
      </c>
      <c r="AD13" s="67" t="s">
        <v>276</v>
      </c>
      <c r="AE13" s="67" t="s">
        <v>277</v>
      </c>
      <c r="AF13" s="68" t="s">
        <v>278</v>
      </c>
    </row>
    <row r="14" spans="1:32" ht="15" thickBot="1" x14ac:dyDescent="0.45">
      <c r="A14" s="69" t="s">
        <v>1</v>
      </c>
      <c r="B14" s="70" t="s">
        <v>2</v>
      </c>
      <c r="C14" s="70" t="s">
        <v>3</v>
      </c>
      <c r="D14" s="70" t="s">
        <v>43</v>
      </c>
      <c r="E14" s="70" t="s">
        <v>44</v>
      </c>
      <c r="F14" s="70" t="s">
        <v>45</v>
      </c>
      <c r="G14" s="70" t="s">
        <v>46</v>
      </c>
      <c r="H14" s="70" t="s">
        <v>47</v>
      </c>
      <c r="I14" s="70" t="s">
        <v>48</v>
      </c>
      <c r="J14" s="70" t="s">
        <v>49</v>
      </c>
      <c r="K14" s="70" t="s">
        <v>50</v>
      </c>
      <c r="L14" s="70" t="s">
        <v>51</v>
      </c>
      <c r="M14" s="70" t="s">
        <v>52</v>
      </c>
      <c r="N14" s="70" t="s">
        <v>53</v>
      </c>
      <c r="O14" s="70" t="s">
        <v>54</v>
      </c>
      <c r="P14" s="70" t="s">
        <v>55</v>
      </c>
      <c r="Q14" s="70" t="s">
        <v>56</v>
      </c>
      <c r="R14" s="70" t="s">
        <v>57</v>
      </c>
      <c r="S14" s="70" t="s">
        <v>58</v>
      </c>
      <c r="T14" s="70" t="s">
        <v>59</v>
      </c>
      <c r="U14" s="70" t="s">
        <v>60</v>
      </c>
      <c r="V14" s="70" t="s">
        <v>61</v>
      </c>
      <c r="W14" s="70" t="s">
        <v>62</v>
      </c>
      <c r="X14" s="70" t="s">
        <v>63</v>
      </c>
      <c r="Y14" s="70" t="s">
        <v>64</v>
      </c>
      <c r="Z14" s="70" t="s">
        <v>65</v>
      </c>
      <c r="AA14" s="70" t="s">
        <v>66</v>
      </c>
      <c r="AB14" s="70" t="s">
        <v>67</v>
      </c>
      <c r="AC14" s="70" t="s">
        <v>68</v>
      </c>
      <c r="AD14" s="70" t="s">
        <v>69</v>
      </c>
      <c r="AE14" s="70" t="s">
        <v>70</v>
      </c>
      <c r="AF14" s="71" t="s">
        <v>71</v>
      </c>
    </row>
    <row r="15" spans="1:32" x14ac:dyDescent="0.4">
      <c r="A15" s="82" t="s">
        <v>192</v>
      </c>
      <c r="B15" s="83" t="s">
        <v>189</v>
      </c>
      <c r="C15" s="84">
        <v>45551.633287037039</v>
      </c>
      <c r="D15" s="85">
        <v>-2.0000000000000001E-4</v>
      </c>
      <c r="E15" s="85">
        <v>16.730499999999999</v>
      </c>
      <c r="F15" s="85">
        <v>4.7000000000000002E-3</v>
      </c>
      <c r="G15" s="85">
        <v>1.61E-2</v>
      </c>
      <c r="H15" s="85">
        <v>2.7000000000000001E-3</v>
      </c>
      <c r="I15" s="85">
        <v>-1E-4</v>
      </c>
      <c r="J15" s="85">
        <v>0.20780000000000001</v>
      </c>
      <c r="K15" s="85">
        <v>-5.9999999999999995E-4</v>
      </c>
      <c r="L15" s="85">
        <v>-8.0000000000000004E-4</v>
      </c>
      <c r="M15" s="85">
        <v>3.0499999999999999E-2</v>
      </c>
      <c r="N15" s="85">
        <v>2E-3</v>
      </c>
      <c r="O15" s="85">
        <v>165.19200000000001</v>
      </c>
      <c r="P15" s="85">
        <v>-9.7000000000000003E-3</v>
      </c>
      <c r="Q15" s="85">
        <v>0.185</v>
      </c>
      <c r="R15" s="85">
        <v>0.85429999999999995</v>
      </c>
      <c r="S15" s="85">
        <v>1.1406000000000001</v>
      </c>
      <c r="T15" s="85">
        <v>1.35E-2</v>
      </c>
      <c r="U15" s="85">
        <v>5.1539000000000001</v>
      </c>
      <c r="V15" s="85">
        <v>0.63580000000000003</v>
      </c>
      <c r="W15" s="85">
        <v>1.1377999999999999</v>
      </c>
      <c r="X15" s="85">
        <v>-1.2999999999999999E-3</v>
      </c>
      <c r="Y15" s="85">
        <v>62.0289</v>
      </c>
      <c r="Z15" s="85">
        <v>0.112</v>
      </c>
      <c r="AA15" s="85">
        <v>2.8E-3</v>
      </c>
      <c r="AB15" s="85">
        <v>0.17150000000000001</v>
      </c>
      <c r="AC15" s="85">
        <v>5.0000000000000001E-4</v>
      </c>
      <c r="AD15" s="85">
        <v>9.9000000000000005E-2</v>
      </c>
      <c r="AE15" s="85">
        <v>8.0999999999999996E-3</v>
      </c>
      <c r="AF15" s="86">
        <v>0.60529999999999995</v>
      </c>
    </row>
    <row r="16" spans="1:32" x14ac:dyDescent="0.4">
      <c r="A16" s="82" t="s">
        <v>193</v>
      </c>
      <c r="B16" s="83" t="s">
        <v>189</v>
      </c>
      <c r="C16" s="84">
        <v>45551.635034722225</v>
      </c>
      <c r="D16" s="85">
        <v>-2.9999999999999997E-4</v>
      </c>
      <c r="E16" s="85">
        <v>27.957999999999998</v>
      </c>
      <c r="F16" s="85">
        <v>6.9999999999999999E-4</v>
      </c>
      <c r="G16" s="85">
        <v>3.6400000000000002E-2</v>
      </c>
      <c r="H16" s="85">
        <v>2.8E-3</v>
      </c>
      <c r="I16" s="85">
        <v>-2.0000000000000001E-4</v>
      </c>
      <c r="J16" s="85">
        <v>0.36499999999999999</v>
      </c>
      <c r="K16" s="85">
        <v>-8.0000000000000004E-4</v>
      </c>
      <c r="L16" s="85">
        <v>-8.9999999999999998E-4</v>
      </c>
      <c r="M16" s="85">
        <v>4.87E-2</v>
      </c>
      <c r="N16" s="85">
        <v>3.5999999999999999E-3</v>
      </c>
      <c r="O16" s="85">
        <v>232.2671</v>
      </c>
      <c r="P16" s="85">
        <v>3.3999999999999998E-3</v>
      </c>
      <c r="Q16" s="85">
        <v>0.22070000000000001</v>
      </c>
      <c r="R16" s="85">
        <v>1.4973000000000001</v>
      </c>
      <c r="S16" s="85">
        <v>1.9398</v>
      </c>
      <c r="T16" s="85">
        <v>8.6E-3</v>
      </c>
      <c r="U16" s="85">
        <v>14.4739</v>
      </c>
      <c r="V16" s="85">
        <v>0.97540000000000004</v>
      </c>
      <c r="W16" s="85">
        <v>1.4515</v>
      </c>
      <c r="X16" s="85">
        <v>1.1000000000000001E-3</v>
      </c>
      <c r="Y16" s="85">
        <v>120.8814</v>
      </c>
      <c r="Z16" s="85">
        <v>0.1134</v>
      </c>
      <c r="AA16" s="85">
        <v>-3.5000000000000001E-3</v>
      </c>
      <c r="AB16" s="85">
        <v>0.26650000000000001</v>
      </c>
      <c r="AC16" s="85">
        <v>8.0000000000000004E-4</v>
      </c>
      <c r="AD16" s="85">
        <v>0.19339999999999999</v>
      </c>
      <c r="AE16" s="85">
        <v>1.5100000000000001E-2</v>
      </c>
      <c r="AF16" s="86">
        <v>0.92930000000000001</v>
      </c>
    </row>
    <row r="17" spans="1:32" x14ac:dyDescent="0.4">
      <c r="A17" s="82" t="s">
        <v>194</v>
      </c>
      <c r="B17" s="83" t="s">
        <v>189</v>
      </c>
      <c r="C17" s="84">
        <v>45551.636770833335</v>
      </c>
      <c r="D17" s="85">
        <v>-4.0000000000000002E-4</v>
      </c>
      <c r="E17" s="85">
        <v>12.816700000000001</v>
      </c>
      <c r="F17" s="85">
        <v>2.2000000000000001E-3</v>
      </c>
      <c r="G17" s="85">
        <v>0.1787</v>
      </c>
      <c r="H17" s="85">
        <v>3.0000000000000001E-3</v>
      </c>
      <c r="I17" s="85">
        <v>-2.0000000000000001E-4</v>
      </c>
      <c r="J17" s="85">
        <v>1.8491</v>
      </c>
      <c r="K17" s="85">
        <v>2.9999999999999997E-4</v>
      </c>
      <c r="L17" s="85">
        <v>1.17E-2</v>
      </c>
      <c r="M17" s="85">
        <v>0.18179999999999999</v>
      </c>
      <c r="N17" s="85">
        <v>8.9999999999999993E-3</v>
      </c>
      <c r="O17" s="85">
        <v>942.00080000000003</v>
      </c>
      <c r="P17" s="85">
        <v>7.8700000000000006E-2</v>
      </c>
      <c r="Q17" s="85">
        <v>0.25480000000000003</v>
      </c>
      <c r="R17" s="85">
        <v>7.4451000000000001</v>
      </c>
      <c r="S17" s="85">
        <v>9.3400999999999996</v>
      </c>
      <c r="T17" s="85">
        <v>1.09E-2</v>
      </c>
      <c r="U17" s="85">
        <v>33.043900000000001</v>
      </c>
      <c r="V17" s="85">
        <v>1.7583</v>
      </c>
      <c r="W17" s="85">
        <v>4.5448000000000004</v>
      </c>
      <c r="X17" s="85">
        <v>1.7100000000000001E-2</v>
      </c>
      <c r="Y17" s="85">
        <v>610.91639999999995</v>
      </c>
      <c r="Z17" s="85">
        <v>0.1236</v>
      </c>
      <c r="AA17" s="85">
        <v>-1.8800000000000001E-2</v>
      </c>
      <c r="AB17" s="85">
        <v>0.5968</v>
      </c>
      <c r="AC17" s="85">
        <v>3.7000000000000002E-3</v>
      </c>
      <c r="AD17" s="85">
        <v>0.99880000000000002</v>
      </c>
      <c r="AE17" s="85">
        <v>5.1999999999999998E-2</v>
      </c>
      <c r="AF17" s="86">
        <v>5.1064999999999996</v>
      </c>
    </row>
    <row r="18" spans="1:32" x14ac:dyDescent="0.4">
      <c r="A18" s="82" t="s">
        <v>196</v>
      </c>
      <c r="B18" s="83" t="s">
        <v>189</v>
      </c>
      <c r="C18" s="84">
        <v>45551.638506944444</v>
      </c>
      <c r="D18" s="85">
        <v>-1E-4</v>
      </c>
      <c r="E18" s="85">
        <v>1.1084000000000001</v>
      </c>
      <c r="F18" s="85">
        <v>4.4000000000000003E-3</v>
      </c>
      <c r="G18" s="85">
        <v>0.37159999999999999</v>
      </c>
      <c r="H18" s="85">
        <v>4.8999999999999998E-3</v>
      </c>
      <c r="I18" s="85">
        <v>-1E-4</v>
      </c>
      <c r="J18" s="85">
        <v>3.46</v>
      </c>
      <c r="K18" s="85">
        <v>5.9999999999999995E-4</v>
      </c>
      <c r="L18" s="85">
        <v>-2.01E-2</v>
      </c>
      <c r="M18" s="85">
        <v>0.38569999999999999</v>
      </c>
      <c r="N18" s="85">
        <v>2.69E-2</v>
      </c>
      <c r="O18" s="85">
        <v>1803.3566000000001</v>
      </c>
      <c r="P18" s="85">
        <v>0.16370000000000001</v>
      </c>
      <c r="Q18" s="85">
        <v>-1E-4</v>
      </c>
      <c r="R18" s="85">
        <v>14.3827</v>
      </c>
      <c r="S18" s="85">
        <v>17.8596</v>
      </c>
      <c r="T18" s="85">
        <v>1.4500000000000001E-2</v>
      </c>
      <c r="U18" s="85">
        <v>64.823899999999995</v>
      </c>
      <c r="V18" s="85">
        <v>0.84560000000000002</v>
      </c>
      <c r="W18" s="85">
        <v>0.15840000000000001</v>
      </c>
      <c r="X18" s="85">
        <v>5.3600000000000002E-2</v>
      </c>
      <c r="Y18" s="85">
        <v>1161.3306</v>
      </c>
      <c r="Z18" s="85">
        <v>0.14280000000000001</v>
      </c>
      <c r="AA18" s="85">
        <v>-4.4200000000000003E-2</v>
      </c>
      <c r="AB18" s="85">
        <v>0.77290000000000003</v>
      </c>
      <c r="AC18" s="85">
        <v>6.7000000000000002E-3</v>
      </c>
      <c r="AD18" s="85">
        <v>2.032</v>
      </c>
      <c r="AE18" s="85">
        <v>0.12809999999999999</v>
      </c>
      <c r="AF18" s="86">
        <v>12.3307</v>
      </c>
    </row>
    <row r="19" spans="1:32" x14ac:dyDescent="0.4">
      <c r="A19" s="82" t="s">
        <v>199</v>
      </c>
      <c r="B19" s="83" t="s">
        <v>189</v>
      </c>
      <c r="C19" s="84">
        <v>45551.640243055554</v>
      </c>
      <c r="D19" s="85">
        <v>8.0000000000000004E-4</v>
      </c>
      <c r="E19" s="85">
        <v>1.6543000000000001</v>
      </c>
      <c r="F19" s="85">
        <v>2.3999999999999998E-3</v>
      </c>
      <c r="G19" s="85">
        <v>0.57269999999999999</v>
      </c>
      <c r="H19" s="85">
        <v>6.8999999999999999E-3</v>
      </c>
      <c r="I19" s="85">
        <v>-1E-4</v>
      </c>
      <c r="J19" s="85">
        <v>5.0803000000000003</v>
      </c>
      <c r="K19" s="85">
        <v>4.4000000000000003E-3</v>
      </c>
      <c r="L19" s="85">
        <v>-2.1700000000000001E-2</v>
      </c>
      <c r="M19" s="85">
        <v>0.57399999999999995</v>
      </c>
      <c r="N19" s="85">
        <v>4.2900000000000001E-2</v>
      </c>
      <c r="O19" s="85">
        <v>2533.4011999999998</v>
      </c>
      <c r="P19" s="85">
        <v>0.30170000000000002</v>
      </c>
      <c r="Q19" s="85">
        <v>1.9300000000000001E-2</v>
      </c>
      <c r="R19" s="85">
        <v>21.020199999999999</v>
      </c>
      <c r="S19" s="85">
        <v>26.982900000000001</v>
      </c>
      <c r="T19" s="85">
        <v>2.0500000000000001E-2</v>
      </c>
      <c r="U19" s="85">
        <v>97.095399999999998</v>
      </c>
      <c r="V19" s="85">
        <v>1.0375000000000001</v>
      </c>
      <c r="W19" s="85">
        <v>0.24099999999999999</v>
      </c>
      <c r="X19" s="85">
        <v>8.6599999999999996E-2</v>
      </c>
      <c r="Y19" s="85">
        <v>1657.7279000000001</v>
      </c>
      <c r="Z19" s="85">
        <v>0.18840000000000001</v>
      </c>
      <c r="AA19" s="85">
        <v>-7.0599999999999996E-2</v>
      </c>
      <c r="AB19" s="85">
        <v>1.1423000000000001</v>
      </c>
      <c r="AC19" s="85">
        <v>1.06E-2</v>
      </c>
      <c r="AD19" s="85">
        <v>2.9998999999999998</v>
      </c>
      <c r="AE19" s="85">
        <v>0.20169999999999999</v>
      </c>
      <c r="AF19" s="86">
        <v>18.3706</v>
      </c>
    </row>
    <row r="20" spans="1:32" x14ac:dyDescent="0.4">
      <c r="A20" s="82" t="s">
        <v>202</v>
      </c>
      <c r="B20" s="83" t="s">
        <v>189</v>
      </c>
      <c r="C20" s="84">
        <v>45551.641979166663</v>
      </c>
      <c r="D20" s="85">
        <v>-4.0000000000000002E-4</v>
      </c>
      <c r="E20" s="85">
        <v>9.2606999999999999</v>
      </c>
      <c r="F20" s="85">
        <v>1E-4</v>
      </c>
      <c r="G20" s="85">
        <v>1.95E-2</v>
      </c>
      <c r="H20" s="85">
        <v>8.0000000000000004E-4</v>
      </c>
      <c r="I20" s="85">
        <v>-2.0000000000000001E-4</v>
      </c>
      <c r="J20" s="85">
        <v>0.2165</v>
      </c>
      <c r="K20" s="85">
        <v>-6.9999999999999999E-4</v>
      </c>
      <c r="L20" s="85">
        <v>-5.0000000000000001E-4</v>
      </c>
      <c r="M20" s="85">
        <v>3.3500000000000002E-2</v>
      </c>
      <c r="N20" s="85">
        <v>4.7999999999999996E-3</v>
      </c>
      <c r="O20" s="85">
        <v>166.84059999999999</v>
      </c>
      <c r="P20" s="85">
        <v>-5.4000000000000003E-3</v>
      </c>
      <c r="Q20" s="85">
        <v>2.0500000000000001E-2</v>
      </c>
      <c r="R20" s="85">
        <v>0.89470000000000005</v>
      </c>
      <c r="S20" s="85">
        <v>0.98950000000000005</v>
      </c>
      <c r="T20" s="85">
        <v>2.3E-3</v>
      </c>
      <c r="U20" s="85">
        <v>3.9598</v>
      </c>
      <c r="V20" s="85">
        <v>1.2587999999999999</v>
      </c>
      <c r="W20" s="85">
        <v>0.45279999999999998</v>
      </c>
      <c r="X20" s="85">
        <v>-1.5E-3</v>
      </c>
      <c r="Y20" s="85">
        <v>64.878399999999999</v>
      </c>
      <c r="Z20" s="85">
        <v>0.1198</v>
      </c>
      <c r="AA20" s="85">
        <v>-1.1000000000000001E-3</v>
      </c>
      <c r="AB20" s="85">
        <v>9.9099999999999994E-2</v>
      </c>
      <c r="AC20" s="85">
        <v>5.0000000000000001E-4</v>
      </c>
      <c r="AD20" s="85">
        <v>0.1114</v>
      </c>
      <c r="AE20" s="85">
        <v>7.4999999999999997E-3</v>
      </c>
      <c r="AF20" s="86">
        <v>0.47910000000000003</v>
      </c>
    </row>
    <row r="21" spans="1:32" x14ac:dyDescent="0.4">
      <c r="A21" s="82" t="s">
        <v>203</v>
      </c>
      <c r="B21" s="83" t="s">
        <v>189</v>
      </c>
      <c r="C21" s="84">
        <v>45551.643726851849</v>
      </c>
      <c r="D21" s="85">
        <v>-5.0000000000000001E-4</v>
      </c>
      <c r="E21" s="85">
        <v>9.9687000000000001</v>
      </c>
      <c r="F21" s="85">
        <v>3.8999999999999998E-3</v>
      </c>
      <c r="G21" s="85">
        <v>4.1000000000000002E-2</v>
      </c>
      <c r="H21" s="85">
        <v>5.0000000000000001E-4</v>
      </c>
      <c r="I21" s="85">
        <v>-1E-4</v>
      </c>
      <c r="J21" s="85">
        <v>0.41370000000000001</v>
      </c>
      <c r="K21" s="85">
        <v>-5.0000000000000001E-4</v>
      </c>
      <c r="L21" s="85">
        <v>3.0000000000000001E-3</v>
      </c>
      <c r="M21" s="85">
        <v>5.9799999999999999E-2</v>
      </c>
      <c r="N21" s="85">
        <v>7.4999999999999997E-3</v>
      </c>
      <c r="O21" s="85">
        <v>252.35849999999999</v>
      </c>
      <c r="P21" s="85">
        <v>-5.0000000000000001E-3</v>
      </c>
      <c r="Q21" s="85">
        <v>2.7099999999999999E-2</v>
      </c>
      <c r="R21" s="85">
        <v>1.6867000000000001</v>
      </c>
      <c r="S21" s="85">
        <v>1.8732</v>
      </c>
      <c r="T21" s="85">
        <v>3.2000000000000002E-3</v>
      </c>
      <c r="U21" s="85">
        <v>7.7214999999999998</v>
      </c>
      <c r="V21" s="85">
        <v>1.4011</v>
      </c>
      <c r="W21" s="85">
        <v>0.34</v>
      </c>
      <c r="X21" s="85">
        <v>-1.1000000000000001E-3</v>
      </c>
      <c r="Y21" s="85">
        <v>126.28959999999999</v>
      </c>
      <c r="Z21" s="85">
        <v>0.1232</v>
      </c>
      <c r="AA21" s="85">
        <v>-4.4999999999999997E-3</v>
      </c>
      <c r="AB21" s="85">
        <v>0.15049999999999999</v>
      </c>
      <c r="AC21" s="85">
        <v>8.0000000000000004E-4</v>
      </c>
      <c r="AD21" s="85">
        <v>0.22550000000000001</v>
      </c>
      <c r="AE21" s="85">
        <v>1.03E-2</v>
      </c>
      <c r="AF21" s="86">
        <v>0.84419999999999995</v>
      </c>
    </row>
    <row r="22" spans="1:32" x14ac:dyDescent="0.4">
      <c r="A22" s="82" t="s">
        <v>204</v>
      </c>
      <c r="B22" s="83" t="s">
        <v>189</v>
      </c>
      <c r="C22" s="84">
        <v>45551.645462962966</v>
      </c>
      <c r="D22" s="85">
        <v>-6.9999999999999999E-4</v>
      </c>
      <c r="E22" s="85">
        <v>10.346</v>
      </c>
      <c r="F22" s="85">
        <v>3.5999999999999999E-3</v>
      </c>
      <c r="G22" s="85">
        <v>0.22259999999999999</v>
      </c>
      <c r="H22" s="85">
        <v>1.6000000000000001E-3</v>
      </c>
      <c r="I22" s="85">
        <v>-2.0000000000000001E-4</v>
      </c>
      <c r="J22" s="85">
        <v>1.9549000000000001</v>
      </c>
      <c r="K22" s="85">
        <v>-4.0000000000000002E-4</v>
      </c>
      <c r="L22" s="85">
        <v>4.4999999999999997E-3</v>
      </c>
      <c r="M22" s="85">
        <v>0.2301</v>
      </c>
      <c r="N22" s="85">
        <v>8.8999999999999999E-3</v>
      </c>
      <c r="O22" s="85">
        <v>995.94299999999998</v>
      </c>
      <c r="P22" s="85">
        <v>9.5699999999999993E-2</v>
      </c>
      <c r="Q22" s="85">
        <v>9.0899999999999995E-2</v>
      </c>
      <c r="R22" s="85">
        <v>7.9402999999999997</v>
      </c>
      <c r="S22" s="85">
        <v>9.5787999999999993</v>
      </c>
      <c r="T22" s="85">
        <v>8.6E-3</v>
      </c>
      <c r="U22" s="85">
        <v>33.531700000000001</v>
      </c>
      <c r="V22" s="85">
        <v>2.5013000000000001</v>
      </c>
      <c r="W22" s="85">
        <v>0.45450000000000002</v>
      </c>
      <c r="X22" s="85">
        <v>2.18E-2</v>
      </c>
      <c r="Y22" s="85">
        <v>641.92449999999997</v>
      </c>
      <c r="Z22" s="85">
        <v>0.12759999999999999</v>
      </c>
      <c r="AA22" s="85">
        <v>-2.5600000000000001E-2</v>
      </c>
      <c r="AB22" s="85">
        <v>0.46899999999999997</v>
      </c>
      <c r="AC22" s="85">
        <v>3.8E-3</v>
      </c>
      <c r="AD22" s="85">
        <v>1.1323000000000001</v>
      </c>
      <c r="AE22" s="85">
        <v>6.54E-2</v>
      </c>
      <c r="AF22" s="86">
        <v>4.2771999999999997</v>
      </c>
    </row>
    <row r="23" spans="1:32" x14ac:dyDescent="0.4">
      <c r="A23" s="82" t="s">
        <v>206</v>
      </c>
      <c r="B23" s="83" t="s">
        <v>189</v>
      </c>
      <c r="C23" s="84">
        <v>45551.647199074076</v>
      </c>
      <c r="D23" s="85">
        <v>-5.0000000000000001E-4</v>
      </c>
      <c r="E23" s="85">
        <v>1.1496999999999999</v>
      </c>
      <c r="F23" s="85">
        <v>6.9999999999999999E-4</v>
      </c>
      <c r="G23" s="85">
        <v>0.41920000000000002</v>
      </c>
      <c r="H23" s="85">
        <v>3.3E-3</v>
      </c>
      <c r="I23" s="85">
        <v>-2.0000000000000001E-4</v>
      </c>
      <c r="J23" s="85">
        <v>3.8504</v>
      </c>
      <c r="K23" s="85">
        <v>5.1999999999999998E-3</v>
      </c>
      <c r="L23" s="85">
        <v>-1.84E-2</v>
      </c>
      <c r="M23" s="85">
        <v>0.43030000000000002</v>
      </c>
      <c r="N23" s="85">
        <v>2.86E-2</v>
      </c>
      <c r="O23" s="85">
        <v>1867.6643999999999</v>
      </c>
      <c r="P23" s="85">
        <v>0.246</v>
      </c>
      <c r="Q23" s="85">
        <v>-6.9999999999999999E-4</v>
      </c>
      <c r="R23" s="85">
        <v>14.667899999999999</v>
      </c>
      <c r="S23" s="85">
        <v>18.586600000000001</v>
      </c>
      <c r="T23" s="85">
        <v>1.5699999999999999E-2</v>
      </c>
      <c r="U23" s="85">
        <v>62.795000000000002</v>
      </c>
      <c r="V23" s="85">
        <v>2.4582000000000002</v>
      </c>
      <c r="W23" s="85">
        <v>0.41110000000000002</v>
      </c>
      <c r="X23" s="85">
        <v>5.1299999999999998E-2</v>
      </c>
      <c r="Y23" s="85">
        <v>1190.7709</v>
      </c>
      <c r="Z23" s="85">
        <v>0.1454</v>
      </c>
      <c r="AA23" s="85">
        <v>-3.7400000000000003E-2</v>
      </c>
      <c r="AB23" s="85">
        <v>0.82010000000000005</v>
      </c>
      <c r="AC23" s="85">
        <v>7.3000000000000001E-3</v>
      </c>
      <c r="AD23" s="85">
        <v>2.1431</v>
      </c>
      <c r="AE23" s="85">
        <v>0.13289999999999999</v>
      </c>
      <c r="AF23" s="86">
        <v>9.1637000000000004</v>
      </c>
    </row>
    <row r="24" spans="1:32" x14ac:dyDescent="0.4">
      <c r="A24" s="82" t="s">
        <v>209</v>
      </c>
      <c r="B24" s="83" t="s">
        <v>189</v>
      </c>
      <c r="C24" s="84">
        <v>45551.648946759262</v>
      </c>
      <c r="D24" s="85">
        <v>2.0000000000000001E-4</v>
      </c>
      <c r="E24" s="85">
        <v>2.6273</v>
      </c>
      <c r="F24" s="85">
        <v>2.7000000000000001E-3</v>
      </c>
      <c r="G24" s="85">
        <v>0.6048</v>
      </c>
      <c r="H24" s="85">
        <v>4.4999999999999997E-3</v>
      </c>
      <c r="I24" s="85">
        <v>-1E-4</v>
      </c>
      <c r="J24" s="85">
        <v>5.4141000000000004</v>
      </c>
      <c r="K24" s="85">
        <v>3.5999999999999999E-3</v>
      </c>
      <c r="L24" s="85">
        <v>-2.4E-2</v>
      </c>
      <c r="M24" s="85">
        <v>0.61360000000000003</v>
      </c>
      <c r="N24" s="85">
        <v>4.5900000000000003E-2</v>
      </c>
      <c r="O24" s="85">
        <v>2550.4614999999999</v>
      </c>
      <c r="P24" s="85">
        <v>0.31469999999999998</v>
      </c>
      <c r="Q24" s="85">
        <v>6.7900000000000002E-2</v>
      </c>
      <c r="R24" s="85">
        <v>20.89</v>
      </c>
      <c r="S24" s="85">
        <v>27.017299999999999</v>
      </c>
      <c r="T24" s="85">
        <v>2.1000000000000001E-2</v>
      </c>
      <c r="U24" s="85">
        <v>91.907899999999998</v>
      </c>
      <c r="V24" s="85">
        <v>2.762</v>
      </c>
      <c r="W24" s="85">
        <v>0.504</v>
      </c>
      <c r="X24" s="85">
        <v>8.8099999999999998E-2</v>
      </c>
      <c r="Y24" s="85">
        <v>1668.2032999999999</v>
      </c>
      <c r="Z24" s="85">
        <v>0.18809999999999999</v>
      </c>
      <c r="AA24" s="85">
        <v>-7.5999999999999998E-2</v>
      </c>
      <c r="AB24" s="85">
        <v>1.163</v>
      </c>
      <c r="AC24" s="85">
        <v>1.0500000000000001E-2</v>
      </c>
      <c r="AD24" s="85">
        <v>3.0669</v>
      </c>
      <c r="AE24" s="85">
        <v>0.1928</v>
      </c>
      <c r="AF24" s="86">
        <v>14.6004</v>
      </c>
    </row>
    <row r="25" spans="1:32" x14ac:dyDescent="0.4">
      <c r="A25" s="82" t="s">
        <v>212</v>
      </c>
      <c r="B25" s="83" t="s">
        <v>189</v>
      </c>
      <c r="C25" s="84">
        <v>45551.655902777777</v>
      </c>
      <c r="D25" s="85">
        <v>1E-4</v>
      </c>
      <c r="E25" s="85">
        <v>6.4999999999999997E-3</v>
      </c>
      <c r="F25" s="85">
        <v>4.5999999999999999E-3</v>
      </c>
      <c r="G25" s="85">
        <v>-8.0000000000000004E-4</v>
      </c>
      <c r="H25" s="85">
        <v>2.9999999999999997E-4</v>
      </c>
      <c r="I25" s="85">
        <v>0</v>
      </c>
      <c r="J25" s="85">
        <v>5.4000000000000003E-3</v>
      </c>
      <c r="K25" s="85">
        <v>0</v>
      </c>
      <c r="L25" s="85">
        <v>0</v>
      </c>
      <c r="M25" s="85">
        <v>-2.9999999999999997E-4</v>
      </c>
      <c r="N25" s="85">
        <v>1E-4</v>
      </c>
      <c r="O25" s="85">
        <v>1.12E-2</v>
      </c>
      <c r="P25" s="85">
        <v>-2.2000000000000001E-3</v>
      </c>
      <c r="Q25" s="85">
        <v>-2.5000000000000001E-3</v>
      </c>
      <c r="R25" s="85">
        <v>1.6500000000000001E-2</v>
      </c>
      <c r="S25" s="85">
        <v>2.0000000000000001E-4</v>
      </c>
      <c r="T25" s="85">
        <v>1.0800000000000001E-2</v>
      </c>
      <c r="U25" s="85">
        <v>1.61E-2</v>
      </c>
      <c r="V25" s="85">
        <v>-1E-4</v>
      </c>
      <c r="W25" s="85">
        <v>7.0000000000000001E-3</v>
      </c>
      <c r="X25" s="85">
        <v>-4.7000000000000002E-3</v>
      </c>
      <c r="Y25" s="85">
        <v>2.0299999999999999E-2</v>
      </c>
      <c r="Z25" s="85">
        <v>0.13489999999999999</v>
      </c>
      <c r="AA25" s="85">
        <v>2.1100000000000001E-2</v>
      </c>
      <c r="AB25" s="85">
        <v>5.11E-2</v>
      </c>
      <c r="AC25" s="85">
        <v>0</v>
      </c>
      <c r="AD25" s="85">
        <v>8.0000000000000004E-4</v>
      </c>
      <c r="AE25" s="85">
        <v>2.0000000000000001E-4</v>
      </c>
      <c r="AF25" s="86">
        <v>2.5999999999999999E-3</v>
      </c>
    </row>
    <row r="26" spans="1:32" x14ac:dyDescent="0.4">
      <c r="A26" s="82" t="s">
        <v>213</v>
      </c>
      <c r="B26" s="83" t="s">
        <v>189</v>
      </c>
      <c r="C26" s="84">
        <v>45551.657650462963</v>
      </c>
      <c r="D26" s="85">
        <v>-1E-4</v>
      </c>
      <c r="E26" s="85">
        <v>2.0999999999999999E-3</v>
      </c>
      <c r="F26" s="85">
        <v>1.1999999999999999E-3</v>
      </c>
      <c r="G26" s="85">
        <v>-2.2000000000000001E-3</v>
      </c>
      <c r="H26" s="85">
        <v>-1E-4</v>
      </c>
      <c r="I26" s="85">
        <v>-1E-4</v>
      </c>
      <c r="J26" s="85">
        <v>6.9199999999999998E-2</v>
      </c>
      <c r="K26" s="85">
        <v>0</v>
      </c>
      <c r="L26" s="85">
        <v>-2.0000000000000001E-4</v>
      </c>
      <c r="M26" s="85">
        <v>1E-4</v>
      </c>
      <c r="N26" s="85">
        <v>9.4999999999999998E-3</v>
      </c>
      <c r="O26" s="85">
        <v>9.4999999999999998E-3</v>
      </c>
      <c r="P26" s="85">
        <v>4.3E-3</v>
      </c>
      <c r="Q26" s="85">
        <v>-2.3999999999999998E-3</v>
      </c>
      <c r="R26" s="85">
        <v>9.1999999999999998E-3</v>
      </c>
      <c r="S26" s="85">
        <v>8.0000000000000004E-4</v>
      </c>
      <c r="T26" s="85">
        <v>3.8E-3</v>
      </c>
      <c r="U26" s="85">
        <v>1.6999999999999999E-3</v>
      </c>
      <c r="V26" s="85">
        <v>-1.9E-3</v>
      </c>
      <c r="W26" s="85">
        <v>4.1000000000000003E-3</v>
      </c>
      <c r="X26" s="85">
        <v>-3.8E-3</v>
      </c>
      <c r="Y26" s="85">
        <v>1.21E-2</v>
      </c>
      <c r="Z26" s="85">
        <v>0.1222</v>
      </c>
      <c r="AA26" s="85">
        <v>1.4E-2</v>
      </c>
      <c r="AB26" s="85">
        <v>3.95E-2</v>
      </c>
      <c r="AC26" s="85">
        <v>1E-4</v>
      </c>
      <c r="AD26" s="85">
        <v>4.0000000000000002E-4</v>
      </c>
      <c r="AE26" s="85">
        <v>-2.0000000000000001E-4</v>
      </c>
      <c r="AF26" s="86">
        <v>4.3E-3</v>
      </c>
    </row>
    <row r="27" spans="1:32" x14ac:dyDescent="0.4">
      <c r="A27" s="82" t="s">
        <v>214</v>
      </c>
      <c r="B27" s="83" t="s">
        <v>189</v>
      </c>
      <c r="C27" s="84">
        <v>45551.659386574072</v>
      </c>
      <c r="D27" s="85">
        <v>0.01</v>
      </c>
      <c r="E27" s="85">
        <v>0.48420000000000002</v>
      </c>
      <c r="F27" s="85">
        <v>0.2424</v>
      </c>
      <c r="G27" s="85">
        <v>4.82E-2</v>
      </c>
      <c r="H27" s="85">
        <v>0.25750000000000001</v>
      </c>
      <c r="I27" s="85">
        <v>4.8800000000000003E-2</v>
      </c>
      <c r="J27" s="85">
        <v>0.55559999999999998</v>
      </c>
      <c r="K27" s="85">
        <v>9.7199999999999995E-2</v>
      </c>
      <c r="L27" s="85">
        <v>0.50349999999999995</v>
      </c>
      <c r="M27" s="85">
        <v>0.24690000000000001</v>
      </c>
      <c r="N27" s="85">
        <v>0.24940000000000001</v>
      </c>
      <c r="O27" s="85">
        <v>0.50490000000000002</v>
      </c>
      <c r="P27" s="85">
        <v>0.46660000000000001</v>
      </c>
      <c r="Q27" s="85">
        <v>-2.5999999999999999E-3</v>
      </c>
      <c r="R27" s="85">
        <v>0.48099999999999998</v>
      </c>
      <c r="S27" s="85">
        <v>0.1007</v>
      </c>
      <c r="T27" s="85">
        <v>9.69E-2</v>
      </c>
      <c r="U27" s="85">
        <v>0.50960000000000005</v>
      </c>
      <c r="V27" s="85">
        <v>0.24260000000000001</v>
      </c>
      <c r="W27" s="85">
        <v>0.1056</v>
      </c>
      <c r="X27" s="85">
        <v>0.25540000000000002</v>
      </c>
      <c r="Y27" s="85">
        <v>0.2545</v>
      </c>
      <c r="Z27" s="85">
        <v>0.24590000000000001</v>
      </c>
      <c r="AA27" s="85">
        <v>0.2492</v>
      </c>
      <c r="AB27" s="85">
        <v>0.1389</v>
      </c>
      <c r="AC27" s="85">
        <v>0.1021</v>
      </c>
      <c r="AD27" s="85">
        <v>9.8400000000000001E-2</v>
      </c>
      <c r="AE27" s="85">
        <v>0.25169999999999998</v>
      </c>
      <c r="AF27" s="86">
        <v>9.5899999999999999E-2</v>
      </c>
    </row>
    <row r="28" spans="1:32" x14ac:dyDescent="0.4">
      <c r="A28" s="82" t="s">
        <v>203</v>
      </c>
      <c r="B28" s="83" t="s">
        <v>189</v>
      </c>
      <c r="C28" s="84">
        <v>45551.643726851849</v>
      </c>
      <c r="D28" s="85">
        <v>-5.0000000000000001E-4</v>
      </c>
      <c r="E28" s="85">
        <v>9.9687000000000001</v>
      </c>
      <c r="F28" s="85">
        <v>3.8999999999999998E-3</v>
      </c>
      <c r="G28" s="85">
        <v>4.1000000000000002E-2</v>
      </c>
      <c r="H28" s="85">
        <v>5.0000000000000001E-4</v>
      </c>
      <c r="I28" s="85">
        <v>-1E-4</v>
      </c>
      <c r="J28" s="85">
        <v>0.41370000000000001</v>
      </c>
      <c r="K28" s="85">
        <v>-5.0000000000000001E-4</v>
      </c>
      <c r="L28" s="85">
        <v>3.0000000000000001E-3</v>
      </c>
      <c r="M28" s="85">
        <v>5.9799999999999999E-2</v>
      </c>
      <c r="N28" s="85">
        <v>7.4999999999999997E-3</v>
      </c>
      <c r="O28" s="85">
        <v>252.35849999999999</v>
      </c>
      <c r="P28" s="85">
        <v>-5.0000000000000001E-3</v>
      </c>
      <c r="Q28" s="85">
        <v>2.7099999999999999E-2</v>
      </c>
      <c r="R28" s="85">
        <v>1.6867000000000001</v>
      </c>
      <c r="S28" s="85">
        <v>1.8732</v>
      </c>
      <c r="T28" s="85">
        <v>3.2000000000000002E-3</v>
      </c>
      <c r="U28" s="85">
        <v>7.7214999999999998</v>
      </c>
      <c r="V28" s="85">
        <v>1.4011</v>
      </c>
      <c r="W28" s="85">
        <v>0.34</v>
      </c>
      <c r="X28" s="85">
        <v>-1.1000000000000001E-3</v>
      </c>
      <c r="Y28" s="85">
        <v>126.28959999999999</v>
      </c>
      <c r="Z28" s="85">
        <v>0.1232</v>
      </c>
      <c r="AA28" s="85">
        <v>-4.4999999999999997E-3</v>
      </c>
      <c r="AB28" s="85">
        <v>0.15049999999999999</v>
      </c>
      <c r="AC28" s="85">
        <v>8.0000000000000004E-4</v>
      </c>
      <c r="AD28" s="85">
        <v>0.22550000000000001</v>
      </c>
      <c r="AE28" s="85">
        <v>1.03E-2</v>
      </c>
      <c r="AF28" s="86">
        <v>0.84419999999999995</v>
      </c>
    </row>
    <row r="29" spans="1:32" x14ac:dyDescent="0.4">
      <c r="A29" s="82" t="s">
        <v>215</v>
      </c>
      <c r="B29" s="83" t="s">
        <v>189</v>
      </c>
      <c r="C29" s="84">
        <v>45551.661296296297</v>
      </c>
      <c r="D29" s="85">
        <v>-5.9999999999999995E-4</v>
      </c>
      <c r="E29" s="85">
        <v>9.9260000000000002</v>
      </c>
      <c r="F29" s="85">
        <v>2.3E-3</v>
      </c>
      <c r="G29" s="85">
        <v>4.1399999999999999E-2</v>
      </c>
      <c r="H29" s="85">
        <v>5.0000000000000001E-4</v>
      </c>
      <c r="I29" s="85">
        <v>-1E-4</v>
      </c>
      <c r="J29" s="85">
        <v>0.41510000000000002</v>
      </c>
      <c r="K29" s="85">
        <v>-5.9999999999999995E-4</v>
      </c>
      <c r="L29" s="85">
        <v>1E-3</v>
      </c>
      <c r="M29" s="85">
        <v>5.9499999999999997E-2</v>
      </c>
      <c r="N29" s="85">
        <v>7.4000000000000003E-3</v>
      </c>
      <c r="O29" s="85">
        <v>250.95910000000001</v>
      </c>
      <c r="P29" s="85">
        <v>8.9999999999999998E-4</v>
      </c>
      <c r="Q29" s="85">
        <v>2.7300000000000001E-2</v>
      </c>
      <c r="R29" s="85">
        <v>1.6778</v>
      </c>
      <c r="S29" s="85">
        <v>1.8660000000000001</v>
      </c>
      <c r="T29" s="85">
        <v>5.4000000000000003E-3</v>
      </c>
      <c r="U29" s="85">
        <v>7.6280999999999999</v>
      </c>
      <c r="V29" s="85">
        <v>1.3942000000000001</v>
      </c>
      <c r="W29" s="85">
        <v>0.33900000000000002</v>
      </c>
      <c r="X29" s="85">
        <v>-1.9E-3</v>
      </c>
      <c r="Y29" s="85">
        <v>125.1867</v>
      </c>
      <c r="Z29" s="85">
        <v>0.107</v>
      </c>
      <c r="AA29" s="85">
        <v>2.0000000000000001E-4</v>
      </c>
      <c r="AB29" s="85">
        <v>0.14680000000000001</v>
      </c>
      <c r="AC29" s="85">
        <v>8.0000000000000004E-4</v>
      </c>
      <c r="AD29" s="85">
        <v>0.22420000000000001</v>
      </c>
      <c r="AE29" s="85">
        <v>1.41E-2</v>
      </c>
      <c r="AF29" s="86">
        <v>0.83699999999999997</v>
      </c>
    </row>
    <row r="30" spans="1:32" x14ac:dyDescent="0.4">
      <c r="A30" s="82" t="s">
        <v>203</v>
      </c>
      <c r="B30" s="83" t="s">
        <v>189</v>
      </c>
      <c r="C30" s="84">
        <v>45551.643726851849</v>
      </c>
      <c r="D30" s="85">
        <v>-5.0000000000000001E-4</v>
      </c>
      <c r="E30" s="85">
        <v>9.9687000000000001</v>
      </c>
      <c r="F30" s="85">
        <v>3.8999999999999998E-3</v>
      </c>
      <c r="G30" s="85">
        <v>4.1000000000000002E-2</v>
      </c>
      <c r="H30" s="85">
        <v>5.0000000000000001E-4</v>
      </c>
      <c r="I30" s="85">
        <v>-1E-4</v>
      </c>
      <c r="J30" s="85">
        <v>0.41370000000000001</v>
      </c>
      <c r="K30" s="85">
        <v>-5.0000000000000001E-4</v>
      </c>
      <c r="L30" s="85">
        <v>3.0000000000000001E-3</v>
      </c>
      <c r="M30" s="85">
        <v>5.9799999999999999E-2</v>
      </c>
      <c r="N30" s="85">
        <v>7.4999999999999997E-3</v>
      </c>
      <c r="O30" s="85">
        <v>252.35849999999999</v>
      </c>
      <c r="P30" s="85">
        <v>-5.0000000000000001E-3</v>
      </c>
      <c r="Q30" s="85">
        <v>2.7099999999999999E-2</v>
      </c>
      <c r="R30" s="85">
        <v>1.6867000000000001</v>
      </c>
      <c r="S30" s="85">
        <v>1.8732</v>
      </c>
      <c r="T30" s="85">
        <v>3.2000000000000002E-3</v>
      </c>
      <c r="U30" s="85">
        <v>7.7214999999999998</v>
      </c>
      <c r="V30" s="85">
        <v>1.4011</v>
      </c>
      <c r="W30" s="85">
        <v>0.34</v>
      </c>
      <c r="X30" s="85">
        <v>-1.1000000000000001E-3</v>
      </c>
      <c r="Y30" s="85">
        <v>126.28959999999999</v>
      </c>
      <c r="Z30" s="85">
        <v>0.1232</v>
      </c>
      <c r="AA30" s="85">
        <v>-4.4999999999999997E-3</v>
      </c>
      <c r="AB30" s="85">
        <v>0.15049999999999999</v>
      </c>
      <c r="AC30" s="85">
        <v>8.0000000000000004E-4</v>
      </c>
      <c r="AD30" s="85">
        <v>0.22550000000000001</v>
      </c>
      <c r="AE30" s="85">
        <v>1.03E-2</v>
      </c>
      <c r="AF30" s="86">
        <v>0.84419999999999995</v>
      </c>
    </row>
    <row r="31" spans="1:32" x14ac:dyDescent="0.4">
      <c r="A31" s="82" t="s">
        <v>216</v>
      </c>
      <c r="B31" s="83" t="s">
        <v>189</v>
      </c>
      <c r="C31" s="84">
        <v>45551.663032407407</v>
      </c>
      <c r="D31" s="85">
        <v>-5.0000000000000001E-4</v>
      </c>
      <c r="E31" s="85">
        <v>10.133800000000001</v>
      </c>
      <c r="F31" s="85">
        <v>8.9999999999999998E-4</v>
      </c>
      <c r="G31" s="85">
        <v>4.1799999999999997E-2</v>
      </c>
      <c r="H31" s="85">
        <v>5.0000000000000001E-4</v>
      </c>
      <c r="I31" s="85">
        <v>-1E-4</v>
      </c>
      <c r="J31" s="85">
        <v>0.41520000000000001</v>
      </c>
      <c r="K31" s="85">
        <v>-4.0000000000000002E-4</v>
      </c>
      <c r="L31" s="85">
        <v>1.9E-3</v>
      </c>
      <c r="M31" s="85">
        <v>6.0199999999999997E-2</v>
      </c>
      <c r="N31" s="85">
        <v>7.0000000000000001E-3</v>
      </c>
      <c r="O31" s="85">
        <v>254.56829999999999</v>
      </c>
      <c r="P31" s="85">
        <v>1.32E-2</v>
      </c>
      <c r="Q31" s="85">
        <v>2.76E-2</v>
      </c>
      <c r="R31" s="85">
        <v>1.702</v>
      </c>
      <c r="S31" s="85">
        <v>1.8835999999999999</v>
      </c>
      <c r="T31" s="85">
        <v>4.1000000000000003E-3</v>
      </c>
      <c r="U31" s="85">
        <v>7.7344999999999997</v>
      </c>
      <c r="V31" s="85">
        <v>1.4202999999999999</v>
      </c>
      <c r="W31" s="85">
        <v>0.34350000000000003</v>
      </c>
      <c r="X31" s="85">
        <v>1.1000000000000001E-3</v>
      </c>
      <c r="Y31" s="85">
        <v>127.3304</v>
      </c>
      <c r="Z31" s="85">
        <v>0.12189999999999999</v>
      </c>
      <c r="AA31" s="85">
        <v>-2.8E-3</v>
      </c>
      <c r="AB31" s="85">
        <v>0.1507</v>
      </c>
      <c r="AC31" s="85">
        <v>8.0000000000000004E-4</v>
      </c>
      <c r="AD31" s="85">
        <v>0.22559999999999999</v>
      </c>
      <c r="AE31" s="85">
        <v>1.04E-2</v>
      </c>
      <c r="AF31" s="86">
        <v>0.85880000000000001</v>
      </c>
    </row>
    <row r="32" spans="1:32" x14ac:dyDescent="0.4">
      <c r="A32" s="82" t="s">
        <v>217</v>
      </c>
      <c r="B32" s="83" t="s">
        <v>189</v>
      </c>
      <c r="C32" s="84">
        <v>45551.664780092593</v>
      </c>
      <c r="D32" s="85">
        <v>8.6E-3</v>
      </c>
      <c r="E32" s="85">
        <v>9.0597999999999992</v>
      </c>
      <c r="F32" s="85">
        <v>0.24740000000000001</v>
      </c>
      <c r="G32" s="85">
        <v>8.5599999999999996E-2</v>
      </c>
      <c r="H32" s="85">
        <v>0.25590000000000002</v>
      </c>
      <c r="I32" s="85">
        <v>5.0099999999999999E-2</v>
      </c>
      <c r="J32" s="85">
        <v>0.84909999999999997</v>
      </c>
      <c r="K32" s="85">
        <v>9.7000000000000003E-2</v>
      </c>
      <c r="L32" s="85">
        <v>0.44209999999999999</v>
      </c>
      <c r="M32" s="85">
        <v>0.29730000000000001</v>
      </c>
      <c r="N32" s="85">
        <v>0.26400000000000001</v>
      </c>
      <c r="O32" s="85">
        <v>226.1028</v>
      </c>
      <c r="P32" s="85">
        <v>0.50309999999999999</v>
      </c>
      <c r="Q32" s="85">
        <v>2.46E-2</v>
      </c>
      <c r="R32" s="85">
        <v>1.9952000000000001</v>
      </c>
      <c r="S32" s="85">
        <v>1.7875000000000001</v>
      </c>
      <c r="T32" s="85">
        <v>9.8400000000000001E-2</v>
      </c>
      <c r="U32" s="85">
        <v>7.4718999999999998</v>
      </c>
      <c r="V32" s="85">
        <v>1.4852000000000001</v>
      </c>
      <c r="W32" s="85">
        <v>0.40039999999999998</v>
      </c>
      <c r="X32" s="85">
        <v>0.25819999999999999</v>
      </c>
      <c r="Y32" s="85">
        <v>113.0942</v>
      </c>
      <c r="Z32" s="85">
        <v>0.28970000000000001</v>
      </c>
      <c r="AA32" s="85">
        <v>0.2235</v>
      </c>
      <c r="AB32" s="85">
        <v>0.24660000000000001</v>
      </c>
      <c r="AC32" s="85">
        <v>0.10249999999999999</v>
      </c>
      <c r="AD32" s="85">
        <v>0.2923</v>
      </c>
      <c r="AE32" s="85">
        <v>0.26569999999999999</v>
      </c>
      <c r="AF32" s="86">
        <v>0.82210000000000005</v>
      </c>
    </row>
    <row r="33" spans="1:32" x14ac:dyDescent="0.4">
      <c r="A33" s="82" t="s">
        <v>218</v>
      </c>
      <c r="B33" s="83" t="s">
        <v>189</v>
      </c>
      <c r="C33" s="84">
        <v>45551.666516203702</v>
      </c>
      <c r="D33" s="85">
        <v>8.8000000000000005E-3</v>
      </c>
      <c r="E33" s="85">
        <v>9.0013000000000005</v>
      </c>
      <c r="F33" s="85">
        <v>0.2404</v>
      </c>
      <c r="G33" s="85">
        <v>8.5099999999999995E-2</v>
      </c>
      <c r="H33" s="85">
        <v>0.25380000000000003</v>
      </c>
      <c r="I33" s="85">
        <v>4.9500000000000002E-2</v>
      </c>
      <c r="J33" s="85">
        <v>0.84040000000000004</v>
      </c>
      <c r="K33" s="85">
        <v>9.64E-2</v>
      </c>
      <c r="L33" s="85">
        <v>0.42830000000000001</v>
      </c>
      <c r="M33" s="85">
        <v>0.29470000000000002</v>
      </c>
      <c r="N33" s="85">
        <v>0.26229999999999998</v>
      </c>
      <c r="O33" s="85">
        <v>223.52199999999999</v>
      </c>
      <c r="P33" s="85">
        <v>0.50329999999999997</v>
      </c>
      <c r="Q33" s="85">
        <v>2.4400000000000002E-2</v>
      </c>
      <c r="R33" s="85">
        <v>1.9777</v>
      </c>
      <c r="S33" s="85">
        <v>1.7773000000000001</v>
      </c>
      <c r="T33" s="85">
        <v>9.9500000000000005E-2</v>
      </c>
      <c r="U33" s="85">
        <v>7.4074999999999998</v>
      </c>
      <c r="V33" s="85">
        <v>1.4732000000000001</v>
      </c>
      <c r="W33" s="85">
        <v>0.4017</v>
      </c>
      <c r="X33" s="85">
        <v>0.2545</v>
      </c>
      <c r="Y33" s="85">
        <v>112.3137</v>
      </c>
      <c r="Z33" s="85">
        <v>0.29139999999999999</v>
      </c>
      <c r="AA33" s="85">
        <v>0.2225</v>
      </c>
      <c r="AB33" s="85">
        <v>0.24360000000000001</v>
      </c>
      <c r="AC33" s="85">
        <v>0.1017</v>
      </c>
      <c r="AD33" s="85">
        <v>0.29060000000000002</v>
      </c>
      <c r="AE33" s="85">
        <v>0.26340000000000002</v>
      </c>
      <c r="AF33" s="86">
        <v>0.81620000000000004</v>
      </c>
    </row>
    <row r="34" spans="1:32" x14ac:dyDescent="0.4">
      <c r="A34" s="82" t="s">
        <v>219</v>
      </c>
      <c r="B34" s="83" t="s">
        <v>189</v>
      </c>
      <c r="C34" s="84">
        <v>45551.673472222225</v>
      </c>
      <c r="D34" s="85">
        <v>-2.0000000000000001E-4</v>
      </c>
      <c r="E34" s="85">
        <v>2.0000000000000001E-4</v>
      </c>
      <c r="F34" s="85">
        <v>2.8E-3</v>
      </c>
      <c r="G34" s="85">
        <v>-2E-3</v>
      </c>
      <c r="H34" s="85">
        <v>-2.0000000000000001E-4</v>
      </c>
      <c r="I34" s="85">
        <v>-1E-4</v>
      </c>
      <c r="J34" s="85">
        <v>-4.0000000000000002E-4</v>
      </c>
      <c r="K34" s="85">
        <v>0</v>
      </c>
      <c r="L34" s="85">
        <v>0</v>
      </c>
      <c r="M34" s="85">
        <v>-1E-4</v>
      </c>
      <c r="N34" s="85">
        <v>-1E-4</v>
      </c>
      <c r="O34" s="85">
        <v>-5.9999999999999995E-4</v>
      </c>
      <c r="P34" s="85">
        <v>-5.9999999999999995E-4</v>
      </c>
      <c r="Q34" s="85">
        <v>-2.8E-3</v>
      </c>
      <c r="R34" s="85">
        <v>8.8999999999999999E-3</v>
      </c>
      <c r="S34" s="85">
        <v>2.9999999999999997E-4</v>
      </c>
      <c r="T34" s="85">
        <v>9.9000000000000008E-3</v>
      </c>
      <c r="U34" s="85">
        <v>5.9999999999999995E-4</v>
      </c>
      <c r="V34" s="85">
        <v>-8.0000000000000004E-4</v>
      </c>
      <c r="W34" s="85">
        <v>2.8999999999999998E-3</v>
      </c>
      <c r="X34" s="85">
        <v>-3.8E-3</v>
      </c>
      <c r="Y34" s="85">
        <v>2.5999999999999999E-3</v>
      </c>
      <c r="Z34" s="85">
        <v>0.1404</v>
      </c>
      <c r="AA34" s="85">
        <v>1.7500000000000002E-2</v>
      </c>
      <c r="AB34" s="85">
        <v>4.0500000000000001E-2</v>
      </c>
      <c r="AC34" s="85">
        <v>0</v>
      </c>
      <c r="AD34" s="85">
        <v>5.0000000000000001E-4</v>
      </c>
      <c r="AE34" s="85">
        <v>1E-4</v>
      </c>
      <c r="AF34" s="86">
        <v>-2.9999999999999997E-4</v>
      </c>
    </row>
    <row r="35" spans="1:32" x14ac:dyDescent="0.4">
      <c r="A35" s="82" t="s">
        <v>220</v>
      </c>
      <c r="B35" s="83" t="s">
        <v>189</v>
      </c>
      <c r="C35" s="84">
        <v>45551.675208333334</v>
      </c>
      <c r="D35" s="85">
        <v>9.5999999999999992E-3</v>
      </c>
      <c r="E35" s="85">
        <v>0.4748</v>
      </c>
      <c r="F35" s="85">
        <v>0.24510000000000001</v>
      </c>
      <c r="G35" s="85">
        <v>4.8099999999999997E-2</v>
      </c>
      <c r="H35" s="85">
        <v>0.25030000000000002</v>
      </c>
      <c r="I35" s="85">
        <v>4.7699999999999999E-2</v>
      </c>
      <c r="J35" s="85">
        <v>0.47920000000000001</v>
      </c>
      <c r="K35" s="85">
        <v>9.5799999999999996E-2</v>
      </c>
      <c r="L35" s="85">
        <v>0.49680000000000002</v>
      </c>
      <c r="M35" s="85">
        <v>0.24310000000000001</v>
      </c>
      <c r="N35" s="85">
        <v>0.24579999999999999</v>
      </c>
      <c r="O35" s="85">
        <v>0.48949999999999999</v>
      </c>
      <c r="P35" s="85">
        <v>0.45669999999999999</v>
      </c>
      <c r="Q35" s="85">
        <v>-2.5000000000000001E-3</v>
      </c>
      <c r="R35" s="85">
        <v>0.4718</v>
      </c>
      <c r="S35" s="85">
        <v>9.9000000000000005E-2</v>
      </c>
      <c r="T35" s="85">
        <v>9.7699999999999995E-2</v>
      </c>
      <c r="U35" s="85">
        <v>0.49980000000000002</v>
      </c>
      <c r="V35" s="85">
        <v>0.23930000000000001</v>
      </c>
      <c r="W35" s="85">
        <v>0.1027</v>
      </c>
      <c r="X35" s="85">
        <v>0.25169999999999998</v>
      </c>
      <c r="Y35" s="85">
        <v>0.249</v>
      </c>
      <c r="Z35" s="85">
        <v>0.22919999999999999</v>
      </c>
      <c r="AA35" s="85">
        <v>0.2467</v>
      </c>
      <c r="AB35" s="85">
        <v>0.13800000000000001</v>
      </c>
      <c r="AC35" s="85">
        <v>9.9199999999999997E-2</v>
      </c>
      <c r="AD35" s="85">
        <v>9.7500000000000003E-2</v>
      </c>
      <c r="AE35" s="85">
        <v>0.2482</v>
      </c>
      <c r="AF35" s="86">
        <v>9.4700000000000006E-2</v>
      </c>
    </row>
    <row r="36" spans="1:32" x14ac:dyDescent="0.4">
      <c r="A36" s="82" t="s">
        <v>221</v>
      </c>
      <c r="B36" s="83" t="s">
        <v>189</v>
      </c>
      <c r="C36" s="84">
        <v>45551.676944444444</v>
      </c>
      <c r="D36" s="85">
        <v>9.4000000000000004E-3</v>
      </c>
      <c r="E36" s="85">
        <v>0.47310000000000002</v>
      </c>
      <c r="F36" s="85">
        <v>0.24510000000000001</v>
      </c>
      <c r="G36" s="85">
        <v>4.7899999999999998E-2</v>
      </c>
      <c r="H36" s="85">
        <v>0.2495</v>
      </c>
      <c r="I36" s="85">
        <v>4.7899999999999998E-2</v>
      </c>
      <c r="J36" s="85">
        <v>0.47549999999999998</v>
      </c>
      <c r="K36" s="85">
        <v>9.5000000000000001E-2</v>
      </c>
      <c r="L36" s="85">
        <v>0.49280000000000002</v>
      </c>
      <c r="M36" s="85">
        <v>0.24160000000000001</v>
      </c>
      <c r="N36" s="85">
        <v>0.24399999999999999</v>
      </c>
      <c r="O36" s="85">
        <v>0.48980000000000001</v>
      </c>
      <c r="P36" s="85">
        <v>0.4622</v>
      </c>
      <c r="Q36" s="85">
        <v>-2.5000000000000001E-3</v>
      </c>
      <c r="R36" s="85">
        <v>0.4708</v>
      </c>
      <c r="S36" s="85">
        <v>9.8299999999999998E-2</v>
      </c>
      <c r="T36" s="85">
        <v>9.7500000000000003E-2</v>
      </c>
      <c r="U36" s="85">
        <v>0.49619999999999997</v>
      </c>
      <c r="V36" s="85">
        <v>0.23899999999999999</v>
      </c>
      <c r="W36" s="85">
        <v>0.1038</v>
      </c>
      <c r="X36" s="85">
        <v>0.2495</v>
      </c>
      <c r="Y36" s="85">
        <v>0.24740000000000001</v>
      </c>
      <c r="Z36" s="85">
        <v>0.26989999999999997</v>
      </c>
      <c r="AA36" s="85">
        <v>0.2515</v>
      </c>
      <c r="AB36" s="85">
        <v>0.13850000000000001</v>
      </c>
      <c r="AC36" s="85">
        <v>9.9000000000000005E-2</v>
      </c>
      <c r="AD36" s="85">
        <v>9.7100000000000006E-2</v>
      </c>
      <c r="AE36" s="85">
        <v>0.24660000000000001</v>
      </c>
      <c r="AF36" s="86">
        <v>9.4100000000000003E-2</v>
      </c>
    </row>
    <row r="37" spans="1:32" x14ac:dyDescent="0.4">
      <c r="A37" s="82" t="s">
        <v>222</v>
      </c>
      <c r="B37" s="83" t="s">
        <v>189</v>
      </c>
      <c r="C37" s="84">
        <v>45551.67869212963</v>
      </c>
      <c r="D37" s="85">
        <v>1.9099999999999999E-2</v>
      </c>
      <c r="E37" s="85">
        <v>0.9536</v>
      </c>
      <c r="F37" s="85">
        <v>0.48330000000000001</v>
      </c>
      <c r="G37" s="85">
        <v>9.5600000000000004E-2</v>
      </c>
      <c r="H37" s="85">
        <v>0.49840000000000001</v>
      </c>
      <c r="I37" s="85">
        <v>9.5699999999999993E-2</v>
      </c>
      <c r="J37" s="85">
        <v>0.94689999999999996</v>
      </c>
      <c r="K37" s="85">
        <v>0.19020000000000001</v>
      </c>
      <c r="L37" s="85">
        <v>0.98180000000000001</v>
      </c>
      <c r="M37" s="85">
        <v>0.4803</v>
      </c>
      <c r="N37" s="85">
        <v>0.48570000000000002</v>
      </c>
      <c r="O37" s="85">
        <v>0.97719999999999996</v>
      </c>
      <c r="P37" s="85">
        <v>0.95230000000000004</v>
      </c>
      <c r="Q37" s="85">
        <v>-4.0000000000000001E-3</v>
      </c>
      <c r="R37" s="85">
        <v>0.93179999999999996</v>
      </c>
      <c r="S37" s="85">
        <v>0.1966</v>
      </c>
      <c r="T37" s="85">
        <v>0.1898</v>
      </c>
      <c r="U37" s="85">
        <v>0.995</v>
      </c>
      <c r="V37" s="85">
        <v>0.47449999999999998</v>
      </c>
      <c r="W37" s="85">
        <v>0.20069999999999999</v>
      </c>
      <c r="X37" s="85">
        <v>0.49709999999999999</v>
      </c>
      <c r="Y37" s="85">
        <v>0.48849999999999999</v>
      </c>
      <c r="Z37" s="85">
        <v>0.4249</v>
      </c>
      <c r="AA37" s="85">
        <v>0.49159999999999998</v>
      </c>
      <c r="AB37" s="85">
        <v>0.2326</v>
      </c>
      <c r="AC37" s="85">
        <v>0.19670000000000001</v>
      </c>
      <c r="AD37" s="85">
        <v>0.19170000000000001</v>
      </c>
      <c r="AE37" s="85">
        <v>0.49059999999999998</v>
      </c>
      <c r="AF37" s="86">
        <v>0.18709999999999999</v>
      </c>
    </row>
    <row r="38" spans="1:32" x14ac:dyDescent="0.4">
      <c r="A38" s="82" t="s">
        <v>223</v>
      </c>
      <c r="B38" s="83" t="s">
        <v>189</v>
      </c>
      <c r="C38" s="84">
        <v>45551.680428240739</v>
      </c>
      <c r="D38" s="85">
        <v>9.8199999999999996E-2</v>
      </c>
      <c r="E38" s="85">
        <v>4.8272000000000004</v>
      </c>
      <c r="F38" s="85">
        <v>2.5112999999999999</v>
      </c>
      <c r="G38" s="85">
        <v>0.496</v>
      </c>
      <c r="H38" s="85">
        <v>2.5173999999999999</v>
      </c>
      <c r="I38" s="85">
        <v>0.48930000000000001</v>
      </c>
      <c r="J38" s="85">
        <v>4.835</v>
      </c>
      <c r="K38" s="85">
        <v>0.96609999999999996</v>
      </c>
      <c r="L38" s="85">
        <v>4.9874999999999998</v>
      </c>
      <c r="M38" s="85">
        <v>2.4258999999999999</v>
      </c>
      <c r="N38" s="85">
        <v>2.4645999999999999</v>
      </c>
      <c r="O38" s="85">
        <v>4.9443000000000001</v>
      </c>
      <c r="P38" s="85">
        <v>4.9977999999999998</v>
      </c>
      <c r="Q38" s="85">
        <v>-2.0999999999999999E-3</v>
      </c>
      <c r="R38" s="85">
        <v>4.7930000000000001</v>
      </c>
      <c r="S38" s="85">
        <v>0.99260000000000004</v>
      </c>
      <c r="T38" s="85">
        <v>0.99490000000000001</v>
      </c>
      <c r="U38" s="85">
        <v>5.0132000000000003</v>
      </c>
      <c r="V38" s="85">
        <v>2.4266999999999999</v>
      </c>
      <c r="W38" s="85">
        <v>1.0326</v>
      </c>
      <c r="X38" s="85">
        <v>2.5598000000000001</v>
      </c>
      <c r="Y38" s="85">
        <v>2.5024000000000002</v>
      </c>
      <c r="Z38" s="85">
        <v>2.2541000000000002</v>
      </c>
      <c r="AA38" s="85">
        <v>2.5108999999999999</v>
      </c>
      <c r="AB38" s="85">
        <v>1.0178</v>
      </c>
      <c r="AC38" s="85">
        <v>0.99850000000000005</v>
      </c>
      <c r="AD38" s="85">
        <v>0.97709999999999997</v>
      </c>
      <c r="AE38" s="85">
        <v>2.4874999999999998</v>
      </c>
      <c r="AF38" s="86">
        <v>0.95979999999999999</v>
      </c>
    </row>
    <row r="39" spans="1:32" ht="15" thickBot="1" x14ac:dyDescent="0.45">
      <c r="A39" s="82" t="s">
        <v>224</v>
      </c>
      <c r="B39" s="83" t="s">
        <v>189</v>
      </c>
      <c r="C39" s="84">
        <v>45551.682164351849</v>
      </c>
      <c r="D39" s="85">
        <v>9.8299999999999998E-2</v>
      </c>
      <c r="E39" s="85">
        <v>4.7796000000000003</v>
      </c>
      <c r="F39" s="85">
        <v>2.5299999999999998</v>
      </c>
      <c r="G39" s="85">
        <v>0.496</v>
      </c>
      <c r="H39" s="85">
        <v>2.5</v>
      </c>
      <c r="I39" s="85">
        <v>0.4859</v>
      </c>
      <c r="J39" s="85">
        <v>4.8357000000000001</v>
      </c>
      <c r="K39" s="85">
        <v>0.96650000000000003</v>
      </c>
      <c r="L39" s="85">
        <v>4.9702999999999999</v>
      </c>
      <c r="M39" s="85">
        <v>2.4279000000000002</v>
      </c>
      <c r="N39" s="85">
        <v>2.4548000000000001</v>
      </c>
      <c r="O39" s="85">
        <v>4.9051</v>
      </c>
      <c r="P39" s="85">
        <v>4.9558</v>
      </c>
      <c r="Q39" s="85">
        <v>-2.0999999999999999E-3</v>
      </c>
      <c r="R39" s="85">
        <v>4.7911000000000001</v>
      </c>
      <c r="S39" s="85">
        <v>0.97889999999999999</v>
      </c>
      <c r="T39" s="85">
        <v>1.0113000000000001</v>
      </c>
      <c r="U39" s="85">
        <v>4.9854000000000003</v>
      </c>
      <c r="V39" s="85">
        <v>2.4277000000000002</v>
      </c>
      <c r="W39" s="85">
        <v>1.0324</v>
      </c>
      <c r="X39" s="85">
        <v>2.5647000000000002</v>
      </c>
      <c r="Y39" s="85">
        <v>2.5009000000000001</v>
      </c>
      <c r="Z39" s="85">
        <v>2.2949999999999999</v>
      </c>
      <c r="AA39" s="85">
        <v>2.5114000000000001</v>
      </c>
      <c r="AB39" s="85">
        <v>1.0227999999999999</v>
      </c>
      <c r="AC39" s="85">
        <v>0.99170000000000003</v>
      </c>
      <c r="AD39" s="85">
        <v>0.97789999999999999</v>
      </c>
      <c r="AE39" s="85">
        <v>2.4727000000000001</v>
      </c>
      <c r="AF39" s="86">
        <v>0.96109999999999995</v>
      </c>
    </row>
    <row r="40" spans="1:32" ht="15" thickBot="1" x14ac:dyDescent="0.45">
      <c r="A40" s="62"/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4"/>
    </row>
    <row r="41" spans="1:32" s="26" customFormat="1" ht="15" thickBot="1" x14ac:dyDescent="0.45">
      <c r="A41" s="103" t="s">
        <v>1</v>
      </c>
      <c r="B41" s="104" t="s">
        <v>2</v>
      </c>
      <c r="C41" s="105" t="s">
        <v>3</v>
      </c>
      <c r="D41" s="105" t="s">
        <v>250</v>
      </c>
      <c r="E41" s="105" t="s">
        <v>251</v>
      </c>
      <c r="F41" s="105" t="s">
        <v>252</v>
      </c>
      <c r="G41" s="105" t="s">
        <v>253</v>
      </c>
      <c r="H41" s="105" t="s">
        <v>254</v>
      </c>
      <c r="I41" s="105" t="s">
        <v>255</v>
      </c>
      <c r="J41" s="105" t="s">
        <v>256</v>
      </c>
      <c r="K41" s="105" t="s">
        <v>257</v>
      </c>
      <c r="L41" s="105" t="s">
        <v>258</v>
      </c>
      <c r="M41" s="105" t="s">
        <v>259</v>
      </c>
      <c r="N41" s="105" t="s">
        <v>260</v>
      </c>
      <c r="O41" s="105" t="s">
        <v>261</v>
      </c>
      <c r="P41" s="105" t="s">
        <v>262</v>
      </c>
      <c r="Q41" s="105" t="s">
        <v>263</v>
      </c>
      <c r="R41" s="105" t="s">
        <v>264</v>
      </c>
      <c r="S41" s="105" t="s">
        <v>265</v>
      </c>
      <c r="T41" s="105" t="s">
        <v>266</v>
      </c>
      <c r="U41" s="105" t="s">
        <v>267</v>
      </c>
      <c r="V41" s="105" t="s">
        <v>268</v>
      </c>
      <c r="W41" s="105" t="s">
        <v>269</v>
      </c>
      <c r="X41" s="105" t="s">
        <v>270</v>
      </c>
      <c r="Y41" s="105" t="s">
        <v>271</v>
      </c>
      <c r="Z41" s="105" t="s">
        <v>272</v>
      </c>
      <c r="AA41" s="105" t="s">
        <v>273</v>
      </c>
      <c r="AB41" s="105" t="s">
        <v>274</v>
      </c>
      <c r="AC41" s="105" t="s">
        <v>275</v>
      </c>
      <c r="AD41" s="105" t="s">
        <v>276</v>
      </c>
      <c r="AE41" s="105" t="s">
        <v>277</v>
      </c>
      <c r="AF41" s="106" t="s">
        <v>278</v>
      </c>
    </row>
    <row r="42" spans="1:32" x14ac:dyDescent="0.4">
      <c r="A42" s="107" t="s">
        <v>289</v>
      </c>
      <c r="B42" s="108"/>
      <c r="C42" s="109"/>
      <c r="D42" s="110">
        <v>0.5</v>
      </c>
      <c r="E42" s="110">
        <v>0.5</v>
      </c>
      <c r="F42" s="110">
        <v>0.5</v>
      </c>
      <c r="G42" s="110">
        <v>0.5</v>
      </c>
      <c r="H42" s="110">
        <v>0.5</v>
      </c>
      <c r="I42" s="110">
        <v>0.5</v>
      </c>
      <c r="J42" s="110">
        <v>0.5</v>
      </c>
      <c r="K42" s="110">
        <v>0.5</v>
      </c>
      <c r="L42" s="110">
        <v>0.5</v>
      </c>
      <c r="M42" s="110">
        <v>0.5</v>
      </c>
      <c r="N42" s="110">
        <v>0.5</v>
      </c>
      <c r="O42" s="110">
        <v>0.5</v>
      </c>
      <c r="P42" s="110">
        <v>0.5</v>
      </c>
      <c r="Q42" s="110">
        <v>0.5</v>
      </c>
      <c r="R42" s="110">
        <v>0.5</v>
      </c>
      <c r="S42" s="110">
        <v>0.5</v>
      </c>
      <c r="T42" s="110">
        <v>0.5</v>
      </c>
      <c r="U42" s="110">
        <v>0.5</v>
      </c>
      <c r="V42" s="110">
        <v>0.5</v>
      </c>
      <c r="W42" s="110">
        <v>0.5</v>
      </c>
      <c r="X42" s="110">
        <v>0.5</v>
      </c>
      <c r="Y42" s="110">
        <v>0.5</v>
      </c>
      <c r="Z42" s="110">
        <v>0.5</v>
      </c>
      <c r="AA42" s="110">
        <v>0.5</v>
      </c>
      <c r="AB42" s="110">
        <v>0.5</v>
      </c>
      <c r="AC42" s="110">
        <v>0.5</v>
      </c>
      <c r="AD42" s="110">
        <v>0.5</v>
      </c>
      <c r="AE42" s="110">
        <v>0.5</v>
      </c>
      <c r="AF42" s="111">
        <v>0.5</v>
      </c>
    </row>
    <row r="43" spans="1:32" x14ac:dyDescent="0.4">
      <c r="A43" s="112" t="s">
        <v>290</v>
      </c>
      <c r="B43" s="83"/>
      <c r="C43" s="84"/>
      <c r="D43" s="113">
        <v>20</v>
      </c>
      <c r="E43" s="113">
        <v>200</v>
      </c>
      <c r="F43" s="113">
        <v>20</v>
      </c>
      <c r="G43" s="113">
        <v>20</v>
      </c>
      <c r="H43" s="113">
        <v>50</v>
      </c>
      <c r="I43" s="113">
        <v>20</v>
      </c>
      <c r="J43" s="113">
        <v>2000</v>
      </c>
      <c r="K43" s="113">
        <v>20</v>
      </c>
      <c r="L43" s="113">
        <v>20</v>
      </c>
      <c r="M43" s="113">
        <v>50</v>
      </c>
      <c r="N43" s="113">
        <v>100</v>
      </c>
      <c r="O43" s="113">
        <v>1000</v>
      </c>
      <c r="P43" s="113">
        <v>100</v>
      </c>
      <c r="Q43" s="113">
        <v>100</v>
      </c>
      <c r="R43" s="113">
        <v>2000</v>
      </c>
      <c r="S43" s="113">
        <v>50</v>
      </c>
      <c r="T43" s="113">
        <v>20</v>
      </c>
      <c r="U43" s="113">
        <v>100</v>
      </c>
      <c r="V43" s="113">
        <v>50</v>
      </c>
      <c r="W43" s="113">
        <v>200</v>
      </c>
      <c r="X43" s="113">
        <v>200</v>
      </c>
      <c r="Y43" s="113">
        <v>100</v>
      </c>
      <c r="Z43" s="113">
        <v>50</v>
      </c>
      <c r="AA43" s="113">
        <v>20</v>
      </c>
      <c r="AB43" s="113">
        <v>100</v>
      </c>
      <c r="AC43" s="113">
        <v>20</v>
      </c>
      <c r="AD43" s="113">
        <v>50</v>
      </c>
      <c r="AE43" s="113">
        <v>20</v>
      </c>
      <c r="AF43" s="114">
        <v>100</v>
      </c>
    </row>
    <row r="44" spans="1:32" s="18" customFormat="1" x14ac:dyDescent="0.4">
      <c r="A44" s="115" t="s">
        <v>291</v>
      </c>
      <c r="B44" s="116"/>
      <c r="C44" s="117"/>
      <c r="D44" s="118">
        <v>1</v>
      </c>
      <c r="E44" s="118">
        <v>0.99997999999999998</v>
      </c>
      <c r="F44" s="118">
        <v>0.99997999999999998</v>
      </c>
      <c r="G44" s="118">
        <v>1</v>
      </c>
      <c r="H44" s="118">
        <v>1</v>
      </c>
      <c r="I44" s="118">
        <v>0.99999000000000005</v>
      </c>
      <c r="J44" s="118">
        <v>0.99995999999999996</v>
      </c>
      <c r="K44" s="118">
        <v>1</v>
      </c>
      <c r="L44" s="118">
        <v>0.99999000000000005</v>
      </c>
      <c r="M44" s="118">
        <v>0.99995999999999996</v>
      </c>
      <c r="N44" s="118">
        <v>0.99997999999999998</v>
      </c>
      <c r="O44" s="118">
        <v>1</v>
      </c>
      <c r="P44" s="118">
        <v>0.99997999999999998</v>
      </c>
      <c r="Q44" s="118">
        <v>0.99999000000000005</v>
      </c>
      <c r="R44" s="118">
        <v>0.99998799999999999</v>
      </c>
      <c r="S44" s="118">
        <v>0.99999000000000005</v>
      </c>
      <c r="T44" s="118">
        <v>0.99975999999999998</v>
      </c>
      <c r="U44" s="118">
        <v>0.99997999999999998</v>
      </c>
      <c r="V44" s="118">
        <v>0.99997999999999998</v>
      </c>
      <c r="W44" s="118">
        <v>0.99999000000000005</v>
      </c>
      <c r="X44" s="118">
        <v>0.99980999999999998</v>
      </c>
      <c r="Y44" s="118">
        <v>0.99997000000000003</v>
      </c>
      <c r="Z44" s="118">
        <v>0.99994000000000005</v>
      </c>
      <c r="AA44" s="118">
        <v>0.99997999999999998</v>
      </c>
      <c r="AB44" s="118">
        <v>0.99985000000000002</v>
      </c>
      <c r="AC44" s="118">
        <v>0.99997999999999998</v>
      </c>
      <c r="AD44" s="118">
        <v>1</v>
      </c>
      <c r="AE44" s="118">
        <v>1</v>
      </c>
      <c r="AF44" s="119">
        <v>1</v>
      </c>
    </row>
    <row r="45" spans="1:32" s="124" customFormat="1" x14ac:dyDescent="0.4">
      <c r="A45" s="120" t="s">
        <v>292</v>
      </c>
      <c r="B45" s="121"/>
      <c r="C45" s="121"/>
      <c r="D45" s="122">
        <v>4.5598007778118264E-3</v>
      </c>
      <c r="E45" s="122">
        <v>4.871529299580026E-3</v>
      </c>
      <c r="F45" s="122">
        <v>6.0724656367903808E-3</v>
      </c>
      <c r="G45" s="122">
        <v>1.6215884321656136E-3</v>
      </c>
      <c r="H45" s="122">
        <v>1.1879423386680018E-4</v>
      </c>
      <c r="I45" s="122">
        <v>1.6800041666615003E-4</v>
      </c>
      <c r="J45" s="122">
        <v>3.8864661227564212E-3</v>
      </c>
      <c r="K45" s="122">
        <v>2.472899175731457E-4</v>
      </c>
      <c r="L45" s="122">
        <v>2.472899175731457E-4</v>
      </c>
      <c r="M45" s="122">
        <v>6.9999999999999999E-4</v>
      </c>
      <c r="N45" s="122">
        <v>7.6374006922076123E-4</v>
      </c>
      <c r="O45" s="122">
        <v>3.168341173758491E-3</v>
      </c>
      <c r="P45" s="122">
        <v>3.2872534677295354E-2</v>
      </c>
      <c r="Q45" s="122">
        <v>1.5923154764890871E-3</v>
      </c>
      <c r="R45" s="122">
        <v>8.0476700512218668E-3</v>
      </c>
      <c r="S45" s="122">
        <v>8.0570169417719351E-4</v>
      </c>
      <c r="T45" s="122">
        <v>5.0864652100779536E-4</v>
      </c>
      <c r="U45" s="122">
        <v>1.3509852158085714E-3</v>
      </c>
      <c r="V45" s="122">
        <v>2.493735921597687E-3</v>
      </c>
      <c r="W45" s="122">
        <v>7.2662203306349928E-3</v>
      </c>
      <c r="X45" s="122">
        <v>4.9324647672335173E-3</v>
      </c>
      <c r="Y45" s="122">
        <v>5.8515455943992508E-3</v>
      </c>
      <c r="Z45" s="122">
        <v>5.6273870561744715E-3</v>
      </c>
      <c r="AA45" s="122">
        <v>6.4430587391910875E-3</v>
      </c>
      <c r="AB45" s="122">
        <v>2.3579982145879577E-3</v>
      </c>
      <c r="AC45" s="122">
        <v>1.6800041666615003E-4</v>
      </c>
      <c r="AD45" s="122">
        <v>1.1879423386680018E-4</v>
      </c>
      <c r="AE45" s="122">
        <v>9.3286886359587894E-4</v>
      </c>
      <c r="AF45" s="123">
        <v>5.9397116933400092E-4</v>
      </c>
    </row>
    <row r="46" spans="1:32" ht="15" thickBot="1" x14ac:dyDescent="0.45">
      <c r="A46" s="125" t="s">
        <v>293</v>
      </c>
      <c r="B46" s="101"/>
      <c r="C46" s="102"/>
      <c r="D46" s="126">
        <v>4.559800777811826E-2</v>
      </c>
      <c r="E46" s="126">
        <v>4.8715292995800262E-2</v>
      </c>
      <c r="F46" s="126">
        <v>6.0724656367903806E-2</v>
      </c>
      <c r="G46" s="126">
        <v>1.6215884321656136E-2</v>
      </c>
      <c r="H46" s="126">
        <v>1.1879423386680018E-3</v>
      </c>
      <c r="I46" s="126">
        <v>1.6800041666615003E-3</v>
      </c>
      <c r="J46" s="126">
        <v>3.8864661227564212E-2</v>
      </c>
      <c r="K46" s="126">
        <v>2.4728991757314569E-3</v>
      </c>
      <c r="L46" s="126">
        <v>2.4728991757314569E-3</v>
      </c>
      <c r="M46" s="126">
        <v>7.4000000000000003E-3</v>
      </c>
      <c r="N46" s="126">
        <v>7.6374006922076123E-3</v>
      </c>
      <c r="O46" s="126">
        <v>3.1683411737584911E-2</v>
      </c>
      <c r="P46" s="126">
        <v>0.32872534677295351</v>
      </c>
      <c r="Q46" s="126">
        <v>1.5923154764890871E-2</v>
      </c>
      <c r="R46" s="126">
        <v>8.0476700512218668E-2</v>
      </c>
      <c r="S46" s="126">
        <v>8.0570169417719349E-3</v>
      </c>
      <c r="T46" s="126">
        <v>5.0864652100779534E-3</v>
      </c>
      <c r="U46" s="126">
        <v>1.3509852158085714E-2</v>
      </c>
      <c r="V46" s="126">
        <v>2.4937359215976871E-2</v>
      </c>
      <c r="W46" s="126">
        <v>7.2662203306349926E-2</v>
      </c>
      <c r="X46" s="126">
        <v>4.9324647672335173E-2</v>
      </c>
      <c r="Y46" s="126">
        <v>5.851545594399251E-2</v>
      </c>
      <c r="Z46" s="126">
        <v>5.6273870561744717E-2</v>
      </c>
      <c r="AA46" s="126">
        <v>6.4430587391910876E-2</v>
      </c>
      <c r="AB46" s="126">
        <v>2.3579982145879579E-2</v>
      </c>
      <c r="AC46" s="126">
        <v>1.6800041666615003E-3</v>
      </c>
      <c r="AD46" s="126">
        <v>1.1879423386680018E-3</v>
      </c>
      <c r="AE46" s="126">
        <v>9.328688635958789E-3</v>
      </c>
      <c r="AF46" s="127">
        <v>5.939711693340009E-3</v>
      </c>
    </row>
    <row r="47" spans="1:32" x14ac:dyDescent="0.4">
      <c r="C47" s="18"/>
    </row>
    <row r="48" spans="1:32" x14ac:dyDescent="0.4">
      <c r="C48" s="18"/>
    </row>
    <row r="49" spans="1:25" ht="15" thickBot="1" x14ac:dyDescent="0.45">
      <c r="A49" s="128" t="s">
        <v>294</v>
      </c>
      <c r="B49" s="128"/>
      <c r="C49" s="128"/>
    </row>
    <row r="50" spans="1:25" x14ac:dyDescent="0.4">
      <c r="A50" s="172"/>
      <c r="B50" s="130" t="s">
        <v>304</v>
      </c>
      <c r="C50" s="131"/>
      <c r="D50" s="156"/>
      <c r="E50" s="157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</row>
    <row r="51" spans="1:25" x14ac:dyDescent="0.4">
      <c r="A51" s="154"/>
      <c r="B51" s="135" t="s">
        <v>306</v>
      </c>
      <c r="C51" s="136"/>
      <c r="D51" s="136"/>
      <c r="E51" s="137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</row>
    <row r="52" spans="1:25" x14ac:dyDescent="0.4">
      <c r="A52" s="158" t="s">
        <v>308</v>
      </c>
      <c r="B52" s="141" t="s">
        <v>309</v>
      </c>
      <c r="C52" s="144"/>
      <c r="D52" s="144"/>
      <c r="E52" s="142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</row>
    <row r="53" spans="1:25" ht="15" thickBot="1" x14ac:dyDescent="0.45">
      <c r="A53" s="163" t="s">
        <v>311</v>
      </c>
      <c r="B53" s="164" t="s">
        <v>312</v>
      </c>
      <c r="C53" s="164"/>
      <c r="D53" s="164"/>
      <c r="E53" s="165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</row>
    <row r="54" spans="1:25" ht="15" thickBot="1" x14ac:dyDescent="0.45">
      <c r="A54" s="167"/>
      <c r="B54" s="168" t="s">
        <v>314</v>
      </c>
      <c r="C54" s="63"/>
      <c r="D54" s="63"/>
      <c r="E54" s="6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EB3B4-E12F-4725-B42A-9202DEC4E604}">
  <dimension ref="A1:AF190"/>
  <sheetViews>
    <sheetView zoomScale="90" zoomScaleNormal="90" workbookViewId="0">
      <selection activeCell="A2" sqref="A2"/>
    </sheetView>
  </sheetViews>
  <sheetFormatPr defaultRowHeight="14.6" x14ac:dyDescent="0.4"/>
  <cols>
    <col min="1" max="1" width="55.53515625" bestFit="1" customWidth="1"/>
    <col min="2" max="2" width="8.84375" customWidth="1"/>
    <col min="3" max="3" width="16.3046875" customWidth="1"/>
    <col min="4" max="32" width="9.3046875" customWidth="1"/>
    <col min="33" max="33" width="16.3828125" bestFit="1" customWidth="1"/>
    <col min="34" max="34" width="16" bestFit="1" customWidth="1"/>
    <col min="35" max="35" width="16.3046875" bestFit="1" customWidth="1"/>
    <col min="36" max="36" width="15.3046875" bestFit="1" customWidth="1"/>
    <col min="37" max="37" width="16.3046875" bestFit="1" customWidth="1"/>
    <col min="38" max="38" width="16.3828125" bestFit="1" customWidth="1"/>
    <col min="39" max="39" width="16.3046875" bestFit="1" customWidth="1"/>
    <col min="40" max="41" width="16.3828125" bestFit="1" customWidth="1"/>
    <col min="42" max="42" width="16" bestFit="1" customWidth="1"/>
    <col min="43" max="43" width="16.3828125" bestFit="1" customWidth="1"/>
    <col min="44" max="44" width="16.3046875" bestFit="1" customWidth="1"/>
    <col min="45" max="45" width="15.3046875" bestFit="1" customWidth="1"/>
    <col min="46" max="46" width="15.53515625" bestFit="1" customWidth="1"/>
    <col min="47" max="47" width="16.84375" bestFit="1" customWidth="1"/>
    <col min="48" max="49" width="17" bestFit="1" customWidth="1"/>
    <col min="50" max="50" width="16.53515625" bestFit="1" customWidth="1"/>
    <col min="51" max="51" width="16.15234375" bestFit="1" customWidth="1"/>
    <col min="52" max="52" width="15.3046875" bestFit="1" customWidth="1"/>
    <col min="53" max="53" width="16.3828125" bestFit="1" customWidth="1"/>
    <col min="54" max="54" width="15.15234375" bestFit="1" customWidth="1"/>
    <col min="55" max="56" width="16.3046875" bestFit="1" customWidth="1"/>
    <col min="57" max="57" width="15.69140625" bestFit="1" customWidth="1"/>
    <col min="58" max="58" width="15.84375" bestFit="1" customWidth="1"/>
    <col min="59" max="59" width="15.69140625" bestFit="1" customWidth="1"/>
    <col min="60" max="60" width="15.3828125" bestFit="1" customWidth="1"/>
    <col min="61" max="61" width="16.3046875" bestFit="1" customWidth="1"/>
  </cols>
  <sheetData>
    <row r="1" spans="1:32" x14ac:dyDescent="0.4">
      <c r="A1" s="3" t="s">
        <v>317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s="10" customFormat="1" x14ac:dyDescent="0.35">
      <c r="A2" s="5"/>
      <c r="B2" s="5"/>
      <c r="C2" s="6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8"/>
      <c r="P2" s="9"/>
      <c r="Q2" s="9"/>
      <c r="R2" s="9"/>
      <c r="S2" s="9"/>
      <c r="T2" s="9"/>
      <c r="U2" s="9"/>
      <c r="V2" s="9"/>
      <c r="W2" s="9"/>
      <c r="X2" s="9"/>
      <c r="Y2" s="9"/>
    </row>
    <row r="3" spans="1:32" s="10" customFormat="1" x14ac:dyDescent="0.4">
      <c r="A3" s="11" t="s">
        <v>228</v>
      </c>
      <c r="B3" s="12"/>
      <c r="C3" s="13" t="s">
        <v>229</v>
      </c>
      <c r="D3" s="13"/>
      <c r="E3" s="9"/>
      <c r="F3" s="9"/>
      <c r="G3" s="14" t="s">
        <v>230</v>
      </c>
      <c r="H3" s="13"/>
      <c r="I3" s="15">
        <v>45551</v>
      </c>
      <c r="J3" s="16"/>
      <c r="K3" s="13"/>
      <c r="L3" s="13"/>
      <c r="M3" s="13"/>
      <c r="N3" s="13"/>
      <c r="O3" s="13"/>
      <c r="P3" s="13"/>
      <c r="Q3" s="13"/>
      <c r="R3" s="13"/>
      <c r="S3" s="13"/>
      <c r="T3" s="13"/>
      <c r="U3" s="8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2" s="10" customFormat="1" x14ac:dyDescent="0.4">
      <c r="A4" s="11" t="s">
        <v>231</v>
      </c>
      <c r="B4" s="17"/>
      <c r="C4" s="13" t="s">
        <v>232</v>
      </c>
      <c r="D4" s="13"/>
      <c r="E4" s="9"/>
      <c r="F4" s="9"/>
      <c r="G4" s="14" t="s">
        <v>233</v>
      </c>
      <c r="H4" s="13"/>
      <c r="I4" s="15">
        <v>45539</v>
      </c>
      <c r="J4" s="18"/>
      <c r="K4" s="18"/>
      <c r="L4" s="18"/>
      <c r="M4" s="13"/>
      <c r="N4" s="13"/>
      <c r="O4" s="13"/>
      <c r="P4" s="13"/>
      <c r="Q4" s="13"/>
      <c r="R4" s="13"/>
      <c r="S4" s="13"/>
      <c r="T4" s="13"/>
      <c r="U4" s="8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2" s="10" customFormat="1" x14ac:dyDescent="0.4">
      <c r="A5" s="11" t="s">
        <v>234</v>
      </c>
      <c r="C5" s="12" t="s">
        <v>235</v>
      </c>
      <c r="D5" s="13"/>
      <c r="E5" s="9"/>
      <c r="F5" s="9"/>
      <c r="G5" s="14" t="s">
        <v>236</v>
      </c>
      <c r="H5" s="13"/>
      <c r="I5" s="19" t="s">
        <v>237</v>
      </c>
      <c r="J5" s="16"/>
      <c r="K5" s="13"/>
      <c r="L5" s="13"/>
      <c r="M5" s="13"/>
      <c r="N5" s="13"/>
      <c r="O5" s="13"/>
      <c r="P5" s="13"/>
      <c r="Q5" s="13"/>
      <c r="R5" s="13"/>
      <c r="S5" s="13"/>
      <c r="T5" s="13"/>
      <c r="U5" s="8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2" s="10" customFormat="1" x14ac:dyDescent="0.4">
      <c r="A6" s="11" t="s">
        <v>238</v>
      </c>
      <c r="C6" s="12" t="s">
        <v>239</v>
      </c>
      <c r="D6" s="13"/>
      <c r="E6" s="9"/>
      <c r="F6" s="9"/>
      <c r="G6" s="14" t="s">
        <v>240</v>
      </c>
      <c r="H6" s="13"/>
      <c r="I6" s="13" t="s">
        <v>241</v>
      </c>
      <c r="J6" s="16"/>
      <c r="K6" s="13"/>
      <c r="L6" s="13"/>
      <c r="M6" s="13"/>
      <c r="N6" s="13"/>
      <c r="O6" s="13"/>
      <c r="P6" s="13"/>
      <c r="Q6" s="13"/>
      <c r="R6" s="13"/>
      <c r="S6" s="13"/>
      <c r="T6" s="13"/>
      <c r="U6" s="8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2" s="10" customFormat="1" x14ac:dyDescent="0.4">
      <c r="A7" s="11" t="s">
        <v>242</v>
      </c>
      <c r="C7" s="12" t="s">
        <v>243</v>
      </c>
      <c r="D7" s="13"/>
      <c r="E7" s="9"/>
      <c r="F7" s="9"/>
      <c r="G7" s="14" t="s">
        <v>244</v>
      </c>
      <c r="H7" s="20"/>
      <c r="I7" s="21" t="s">
        <v>245</v>
      </c>
      <c r="J7" s="16"/>
      <c r="K7" s="13"/>
      <c r="L7" s="13"/>
      <c r="M7" s="13"/>
      <c r="N7" s="13"/>
      <c r="O7" s="13"/>
      <c r="P7" s="13"/>
      <c r="Q7" s="13"/>
      <c r="R7" s="13"/>
      <c r="S7" s="13"/>
      <c r="T7" s="13"/>
      <c r="U7" s="8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2" s="10" customFormat="1" x14ac:dyDescent="0.4">
      <c r="A8" s="11" t="s">
        <v>246</v>
      </c>
      <c r="C8" s="13"/>
      <c r="D8" s="13"/>
      <c r="E8" s="9"/>
      <c r="F8" s="9"/>
      <c r="G8" s="11" t="s">
        <v>247</v>
      </c>
      <c r="H8" s="13"/>
      <c r="I8" s="13" t="s">
        <v>248</v>
      </c>
      <c r="J8" s="16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2" s="10" customFormat="1" x14ac:dyDescent="0.4">
      <c r="A9" s="11" t="s">
        <v>249</v>
      </c>
      <c r="B9" s="12"/>
      <c r="C9" s="13"/>
      <c r="D9" s="13"/>
      <c r="E9" s="13"/>
      <c r="F9" s="13"/>
      <c r="G9" s="13"/>
      <c r="H9" s="13"/>
      <c r="I9" s="13"/>
      <c r="J9" s="16"/>
      <c r="K9" s="13"/>
      <c r="L9" s="13"/>
      <c r="M9" s="13"/>
      <c r="N9" s="13"/>
      <c r="O9" s="13"/>
      <c r="P9" s="13"/>
      <c r="Q9" s="13"/>
      <c r="R9" s="13"/>
      <c r="S9" s="13"/>
      <c r="T9" s="13"/>
      <c r="U9" s="8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2" s="10" customFormat="1" x14ac:dyDescent="0.4">
      <c r="A10" s="11"/>
      <c r="B10" s="12"/>
      <c r="C10" s="13"/>
      <c r="D10" s="16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32" x14ac:dyDescent="0.4">
      <c r="A11" t="s">
        <v>0</v>
      </c>
    </row>
    <row r="12" spans="1:32" ht="15" thickBot="1" x14ac:dyDescent="0.45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32" s="26" customFormat="1" x14ac:dyDescent="0.4">
      <c r="A13" s="22" t="s">
        <v>1</v>
      </c>
      <c r="B13" s="23" t="s">
        <v>2</v>
      </c>
      <c r="C13" s="24" t="s">
        <v>3</v>
      </c>
      <c r="D13" s="24" t="s">
        <v>250</v>
      </c>
      <c r="E13" s="24" t="s">
        <v>251</v>
      </c>
      <c r="F13" s="24" t="s">
        <v>252</v>
      </c>
      <c r="G13" s="24" t="s">
        <v>253</v>
      </c>
      <c r="H13" s="24" t="s">
        <v>254</v>
      </c>
      <c r="I13" s="24" t="s">
        <v>255</v>
      </c>
      <c r="J13" s="24" t="s">
        <v>256</v>
      </c>
      <c r="K13" s="24" t="s">
        <v>257</v>
      </c>
      <c r="L13" s="24" t="s">
        <v>258</v>
      </c>
      <c r="M13" s="24" t="s">
        <v>259</v>
      </c>
      <c r="N13" s="24" t="s">
        <v>260</v>
      </c>
      <c r="O13" s="24" t="s">
        <v>261</v>
      </c>
      <c r="P13" s="24" t="s">
        <v>262</v>
      </c>
      <c r="Q13" s="24" t="s">
        <v>263</v>
      </c>
      <c r="R13" s="24" t="s">
        <v>264</v>
      </c>
      <c r="S13" s="24" t="s">
        <v>265</v>
      </c>
      <c r="T13" s="24" t="s">
        <v>266</v>
      </c>
      <c r="U13" s="24" t="s">
        <v>267</v>
      </c>
      <c r="V13" s="24" t="s">
        <v>268</v>
      </c>
      <c r="W13" s="24" t="s">
        <v>269</v>
      </c>
      <c r="X13" s="24" t="s">
        <v>270</v>
      </c>
      <c r="Y13" s="24" t="s">
        <v>271</v>
      </c>
      <c r="Z13" s="24" t="s">
        <v>272</v>
      </c>
      <c r="AA13" s="24" t="s">
        <v>273</v>
      </c>
      <c r="AB13" s="24" t="s">
        <v>274</v>
      </c>
      <c r="AC13" s="24" t="s">
        <v>275</v>
      </c>
      <c r="AD13" s="24" t="s">
        <v>276</v>
      </c>
      <c r="AE13" s="24" t="s">
        <v>277</v>
      </c>
      <c r="AF13" s="25" t="s">
        <v>278</v>
      </c>
    </row>
    <row r="14" spans="1:32" s="26" customFormat="1" ht="15" thickBot="1" x14ac:dyDescent="0.45">
      <c r="A14" s="27"/>
      <c r="B14" s="28"/>
      <c r="C14" s="29"/>
      <c r="D14" s="29" t="s">
        <v>10</v>
      </c>
      <c r="E14" s="29" t="s">
        <v>11</v>
      </c>
      <c r="F14" s="29" t="s">
        <v>12</v>
      </c>
      <c r="G14" s="29" t="s">
        <v>13</v>
      </c>
      <c r="H14" s="29" t="s">
        <v>14</v>
      </c>
      <c r="I14" s="29" t="s">
        <v>15</v>
      </c>
      <c r="J14" s="29" t="s">
        <v>16</v>
      </c>
      <c r="K14" s="29" t="s">
        <v>17</v>
      </c>
      <c r="L14" s="29" t="s">
        <v>18</v>
      </c>
      <c r="M14" s="29" t="s">
        <v>19</v>
      </c>
      <c r="N14" s="29" t="s">
        <v>20</v>
      </c>
      <c r="O14" s="29" t="s">
        <v>21</v>
      </c>
      <c r="P14" s="29" t="s">
        <v>22</v>
      </c>
      <c r="Q14" s="29" t="s">
        <v>23</v>
      </c>
      <c r="R14" s="29" t="s">
        <v>24</v>
      </c>
      <c r="S14" s="29" t="s">
        <v>25</v>
      </c>
      <c r="T14" s="29" t="s">
        <v>26</v>
      </c>
      <c r="U14" s="29" t="s">
        <v>27</v>
      </c>
      <c r="V14" s="29" t="s">
        <v>28</v>
      </c>
      <c r="W14" s="29" t="s">
        <v>29</v>
      </c>
      <c r="X14" s="29" t="s">
        <v>30</v>
      </c>
      <c r="Y14" s="29" t="s">
        <v>31</v>
      </c>
      <c r="Z14" s="29" t="s">
        <v>32</v>
      </c>
      <c r="AA14" s="29" t="s">
        <v>33</v>
      </c>
      <c r="AB14" s="29" t="s">
        <v>34</v>
      </c>
      <c r="AC14" s="29" t="s">
        <v>36</v>
      </c>
      <c r="AD14" s="29" t="s">
        <v>37</v>
      </c>
      <c r="AE14" s="29" t="s">
        <v>38</v>
      </c>
      <c r="AF14" s="30" t="s">
        <v>39</v>
      </c>
    </row>
    <row r="15" spans="1:32" x14ac:dyDescent="0.4">
      <c r="A15" s="31" t="s">
        <v>155</v>
      </c>
      <c r="B15" s="32" t="s">
        <v>279</v>
      </c>
      <c r="C15" s="33"/>
      <c r="D15" s="34"/>
      <c r="E15" s="34">
        <v>1000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5"/>
    </row>
    <row r="16" spans="1:32" x14ac:dyDescent="0.4">
      <c r="A16" s="36" t="s">
        <v>175</v>
      </c>
      <c r="B16" s="37" t="s">
        <v>279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>
        <v>1000</v>
      </c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40"/>
    </row>
    <row r="17" spans="1:32" x14ac:dyDescent="0.4">
      <c r="A17" s="36" t="s">
        <v>177</v>
      </c>
      <c r="B17" s="37" t="s">
        <v>279</v>
      </c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>
        <v>100</v>
      </c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40"/>
    </row>
    <row r="18" spans="1:32" x14ac:dyDescent="0.4">
      <c r="A18" s="36" t="s">
        <v>180</v>
      </c>
      <c r="B18" s="37" t="s">
        <v>279</v>
      </c>
      <c r="C18" s="38"/>
      <c r="D18" s="39"/>
      <c r="E18" s="39"/>
      <c r="F18" s="39"/>
      <c r="G18" s="39"/>
      <c r="H18" s="39"/>
      <c r="I18" s="39"/>
      <c r="J18" s="39">
        <v>1000</v>
      </c>
      <c r="K18" s="39"/>
      <c r="L18" s="39"/>
      <c r="M18" s="39"/>
      <c r="N18" s="39"/>
      <c r="O18" s="39"/>
      <c r="P18" s="39"/>
      <c r="Q18" s="39"/>
      <c r="R18" s="39">
        <v>1000</v>
      </c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40"/>
    </row>
    <row r="19" spans="1:32" x14ac:dyDescent="0.4">
      <c r="A19" s="36" t="s">
        <v>181</v>
      </c>
      <c r="B19" s="37" t="s">
        <v>279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>
        <v>20</v>
      </c>
      <c r="AE19" s="39"/>
      <c r="AF19" s="40"/>
    </row>
    <row r="20" spans="1:32" x14ac:dyDescent="0.4">
      <c r="A20" s="41" t="s">
        <v>280</v>
      </c>
      <c r="B20" s="42" t="s">
        <v>120</v>
      </c>
      <c r="C20" s="43"/>
      <c r="D20" s="44">
        <v>0.5</v>
      </c>
      <c r="E20" s="44">
        <v>0.5</v>
      </c>
      <c r="F20" s="44">
        <v>0.5</v>
      </c>
      <c r="G20" s="44">
        <v>0.5</v>
      </c>
      <c r="H20" s="44">
        <v>0.5</v>
      </c>
      <c r="I20" s="44">
        <v>0.5</v>
      </c>
      <c r="J20" s="44">
        <v>0.5</v>
      </c>
      <c r="K20" s="44">
        <v>0.5</v>
      </c>
      <c r="L20" s="44">
        <v>0.5</v>
      </c>
      <c r="M20" s="44">
        <v>0.5</v>
      </c>
      <c r="N20" s="44">
        <v>0.5</v>
      </c>
      <c r="O20" s="44">
        <v>0.5</v>
      </c>
      <c r="P20" s="44">
        <v>0.5</v>
      </c>
      <c r="Q20" s="44">
        <v>0.5</v>
      </c>
      <c r="R20" s="44">
        <v>0.5</v>
      </c>
      <c r="S20" s="44">
        <v>0.5</v>
      </c>
      <c r="T20" s="44">
        <v>0.5</v>
      </c>
      <c r="U20" s="44">
        <v>0.5</v>
      </c>
      <c r="V20" s="44">
        <v>0.5</v>
      </c>
      <c r="W20" s="44">
        <v>0.5</v>
      </c>
      <c r="X20" s="44">
        <v>0.5</v>
      </c>
      <c r="Y20" s="44">
        <v>0.5</v>
      </c>
      <c r="Z20" s="44">
        <v>0.5</v>
      </c>
      <c r="AA20" s="44">
        <v>0.5</v>
      </c>
      <c r="AB20" s="44">
        <v>0.5</v>
      </c>
      <c r="AC20" s="44">
        <v>0.5</v>
      </c>
      <c r="AD20" s="44">
        <v>0.5</v>
      </c>
      <c r="AE20" s="44">
        <v>0.5</v>
      </c>
      <c r="AF20" s="45">
        <v>0.5</v>
      </c>
    </row>
    <row r="21" spans="1:32" x14ac:dyDescent="0.4">
      <c r="A21" s="46" t="s">
        <v>281</v>
      </c>
      <c r="B21" s="47" t="s">
        <v>120</v>
      </c>
      <c r="C21" s="48"/>
      <c r="D21" s="49">
        <v>5</v>
      </c>
      <c r="E21" s="49">
        <v>5</v>
      </c>
      <c r="F21" s="49">
        <v>5</v>
      </c>
      <c r="G21" s="49">
        <v>5</v>
      </c>
      <c r="H21" s="49">
        <v>5</v>
      </c>
      <c r="I21" s="49">
        <v>5</v>
      </c>
      <c r="J21" s="49">
        <v>5</v>
      </c>
      <c r="K21" s="49">
        <v>5</v>
      </c>
      <c r="L21" s="49">
        <v>5</v>
      </c>
      <c r="M21" s="49">
        <v>5</v>
      </c>
      <c r="N21" s="49">
        <v>5</v>
      </c>
      <c r="O21" s="49">
        <v>5</v>
      </c>
      <c r="P21" s="49">
        <v>5</v>
      </c>
      <c r="Q21" s="49">
        <v>5</v>
      </c>
      <c r="R21" s="49">
        <v>5</v>
      </c>
      <c r="S21" s="49">
        <v>5</v>
      </c>
      <c r="T21" s="49">
        <v>5</v>
      </c>
      <c r="U21" s="49">
        <v>5</v>
      </c>
      <c r="V21" s="49">
        <v>5</v>
      </c>
      <c r="W21" s="49">
        <v>5</v>
      </c>
      <c r="X21" s="49">
        <v>5</v>
      </c>
      <c r="Y21" s="49">
        <v>5</v>
      </c>
      <c r="Z21" s="49">
        <v>5</v>
      </c>
      <c r="AA21" s="49">
        <v>5</v>
      </c>
      <c r="AB21" s="49">
        <v>5</v>
      </c>
      <c r="AC21" s="49">
        <v>5</v>
      </c>
      <c r="AD21" s="49">
        <v>5</v>
      </c>
      <c r="AE21" s="49">
        <v>5</v>
      </c>
      <c r="AF21" s="50">
        <v>5</v>
      </c>
    </row>
    <row r="22" spans="1:32" x14ac:dyDescent="0.4">
      <c r="A22" s="46" t="s">
        <v>190</v>
      </c>
      <c r="B22" s="47" t="s">
        <v>120</v>
      </c>
      <c r="C22" s="48"/>
      <c r="D22" s="49">
        <v>5</v>
      </c>
      <c r="E22" s="49">
        <v>5</v>
      </c>
      <c r="F22" s="49">
        <v>5</v>
      </c>
      <c r="G22" s="49">
        <v>5</v>
      </c>
      <c r="H22" s="49">
        <v>5</v>
      </c>
      <c r="I22" s="49">
        <v>5</v>
      </c>
      <c r="J22" s="49">
        <v>5</v>
      </c>
      <c r="K22" s="49">
        <v>5</v>
      </c>
      <c r="L22" s="49">
        <v>5</v>
      </c>
      <c r="M22" s="49">
        <v>5</v>
      </c>
      <c r="N22" s="49">
        <v>5</v>
      </c>
      <c r="O22" s="49">
        <v>5</v>
      </c>
      <c r="P22" s="49">
        <v>5</v>
      </c>
      <c r="Q22" s="49">
        <v>5</v>
      </c>
      <c r="R22" s="49">
        <v>5</v>
      </c>
      <c r="S22" s="49">
        <v>5</v>
      </c>
      <c r="T22" s="49">
        <v>5</v>
      </c>
      <c r="U22" s="49">
        <v>5</v>
      </c>
      <c r="V22" s="49">
        <v>5</v>
      </c>
      <c r="W22" s="49">
        <v>5</v>
      </c>
      <c r="X22" s="49">
        <v>5</v>
      </c>
      <c r="Y22" s="49">
        <v>5</v>
      </c>
      <c r="Z22" s="49">
        <v>5</v>
      </c>
      <c r="AA22" s="49">
        <v>5</v>
      </c>
      <c r="AB22" s="49">
        <v>5</v>
      </c>
      <c r="AC22" s="49">
        <v>5</v>
      </c>
      <c r="AD22" s="49">
        <v>5</v>
      </c>
      <c r="AE22" s="49">
        <v>5</v>
      </c>
      <c r="AF22" s="50">
        <v>5</v>
      </c>
    </row>
    <row r="23" spans="1:32" x14ac:dyDescent="0.4">
      <c r="A23" s="46" t="s">
        <v>282</v>
      </c>
      <c r="B23" s="47" t="s">
        <v>120</v>
      </c>
      <c r="C23" s="48"/>
      <c r="D23" s="49">
        <v>5</v>
      </c>
      <c r="E23" s="49">
        <v>5</v>
      </c>
      <c r="F23" s="49">
        <v>5</v>
      </c>
      <c r="G23" s="49">
        <v>5</v>
      </c>
      <c r="H23" s="49">
        <v>5</v>
      </c>
      <c r="I23" s="49">
        <v>5</v>
      </c>
      <c r="J23" s="49">
        <v>5</v>
      </c>
      <c r="K23" s="49">
        <v>5</v>
      </c>
      <c r="L23" s="49">
        <v>5</v>
      </c>
      <c r="M23" s="49">
        <v>5</v>
      </c>
      <c r="N23" s="49">
        <v>5</v>
      </c>
      <c r="O23" s="49">
        <v>5</v>
      </c>
      <c r="P23" s="49">
        <v>5</v>
      </c>
      <c r="Q23" s="49">
        <v>5</v>
      </c>
      <c r="R23" s="49">
        <v>5</v>
      </c>
      <c r="S23" s="49">
        <v>5</v>
      </c>
      <c r="T23" s="49">
        <v>5</v>
      </c>
      <c r="U23" s="49">
        <v>5</v>
      </c>
      <c r="V23" s="49">
        <v>5</v>
      </c>
      <c r="W23" s="49">
        <v>5</v>
      </c>
      <c r="X23" s="49">
        <v>5</v>
      </c>
      <c r="Y23" s="49">
        <v>5</v>
      </c>
      <c r="Z23" s="49">
        <v>5</v>
      </c>
      <c r="AA23" s="49">
        <v>5</v>
      </c>
      <c r="AB23" s="49">
        <v>5</v>
      </c>
      <c r="AC23" s="49">
        <v>5</v>
      </c>
      <c r="AD23" s="49">
        <v>5</v>
      </c>
      <c r="AE23" s="49">
        <v>5</v>
      </c>
      <c r="AF23" s="50">
        <v>5</v>
      </c>
    </row>
    <row r="24" spans="1:32" x14ac:dyDescent="0.4">
      <c r="A24" s="41" t="s">
        <v>283</v>
      </c>
      <c r="B24" s="42" t="s">
        <v>120</v>
      </c>
      <c r="C24" s="43"/>
      <c r="D24" s="44">
        <v>1</v>
      </c>
      <c r="E24" s="44">
        <v>1</v>
      </c>
      <c r="F24" s="44">
        <v>1</v>
      </c>
      <c r="G24" s="44">
        <v>1</v>
      </c>
      <c r="H24" s="44">
        <v>1</v>
      </c>
      <c r="I24" s="44">
        <v>1</v>
      </c>
      <c r="J24" s="44">
        <v>1</v>
      </c>
      <c r="K24" s="44">
        <v>1</v>
      </c>
      <c r="L24" s="44">
        <v>1</v>
      </c>
      <c r="M24" s="44">
        <v>1</v>
      </c>
      <c r="N24" s="44">
        <v>1</v>
      </c>
      <c r="O24" s="44">
        <v>1</v>
      </c>
      <c r="P24" s="44">
        <v>1</v>
      </c>
      <c r="Q24" s="44">
        <v>1</v>
      </c>
      <c r="R24" s="44">
        <v>1</v>
      </c>
      <c r="S24" s="44">
        <v>1</v>
      </c>
      <c r="T24" s="44">
        <v>1</v>
      </c>
      <c r="U24" s="44">
        <v>1</v>
      </c>
      <c r="V24" s="44">
        <v>1</v>
      </c>
      <c r="W24" s="44">
        <v>1</v>
      </c>
      <c r="X24" s="44">
        <v>1</v>
      </c>
      <c r="Y24" s="44">
        <v>1</v>
      </c>
      <c r="Z24" s="44">
        <v>1</v>
      </c>
      <c r="AA24" s="44">
        <v>1</v>
      </c>
      <c r="AB24" s="44">
        <v>1</v>
      </c>
      <c r="AC24" s="44">
        <v>1</v>
      </c>
      <c r="AD24" s="44">
        <v>1</v>
      </c>
      <c r="AE24" s="44">
        <v>1</v>
      </c>
      <c r="AF24" s="45">
        <v>1</v>
      </c>
    </row>
    <row r="25" spans="1:32" s="56" customFormat="1" ht="12.75" customHeight="1" x14ac:dyDescent="0.4">
      <c r="A25" s="51"/>
      <c r="B25" s="52"/>
      <c r="C25" s="53" t="s">
        <v>284</v>
      </c>
      <c r="D25" s="54">
        <v>4.5598007778118264E-3</v>
      </c>
      <c r="E25" s="54">
        <v>4.871529299580026E-3</v>
      </c>
      <c r="F25" s="54">
        <v>6.0724656367903808E-3</v>
      </c>
      <c r="G25" s="54">
        <v>1.6215884321656136E-3</v>
      </c>
      <c r="H25" s="54">
        <v>1.1879423386680018E-4</v>
      </c>
      <c r="I25" s="54">
        <v>1.6800041666615003E-4</v>
      </c>
      <c r="J25" s="54">
        <v>3.8864661227564212E-3</v>
      </c>
      <c r="K25" s="54">
        <v>2.472899175731457E-4</v>
      </c>
      <c r="L25" s="54">
        <v>2.472899175731457E-4</v>
      </c>
      <c r="M25" s="54">
        <v>3.8187003461038072E-4</v>
      </c>
      <c r="N25" s="54">
        <v>7.6374006922076123E-4</v>
      </c>
      <c r="O25" s="54">
        <v>3.168341173758491E-3</v>
      </c>
      <c r="P25" s="54">
        <v>3.2872534677295354E-2</v>
      </c>
      <c r="Q25" s="54">
        <v>1.5923154764890871E-3</v>
      </c>
      <c r="R25" s="54">
        <v>8.0476700512218668E-3</v>
      </c>
      <c r="S25" s="54">
        <v>8.0570169417719351E-4</v>
      </c>
      <c r="T25" s="54">
        <v>5.0864652100779536E-4</v>
      </c>
      <c r="U25" s="54">
        <v>1.3509852158085714E-3</v>
      </c>
      <c r="V25" s="54">
        <v>2.493735921597687E-3</v>
      </c>
      <c r="W25" s="54">
        <v>7.2662203306349928E-3</v>
      </c>
      <c r="X25" s="54">
        <v>4.9324647672335173E-3</v>
      </c>
      <c r="Y25" s="54">
        <v>5.8515455943992508E-3</v>
      </c>
      <c r="Z25" s="54">
        <v>5.6273870561744715E-3</v>
      </c>
      <c r="AA25" s="54">
        <v>6.4430587391910875E-3</v>
      </c>
      <c r="AB25" s="54">
        <v>2.3579982145879577E-3</v>
      </c>
      <c r="AC25" s="54">
        <v>1.6800041666615003E-4</v>
      </c>
      <c r="AD25" s="54">
        <v>1.1879423386680018E-4</v>
      </c>
      <c r="AE25" s="54">
        <v>9.3286886359587894E-4</v>
      </c>
      <c r="AF25" s="55">
        <v>5.9397116933400092E-4</v>
      </c>
    </row>
    <row r="26" spans="1:32" s="56" customFormat="1" ht="15.65" customHeight="1" thickBot="1" x14ac:dyDescent="0.45">
      <c r="A26" s="57"/>
      <c r="B26" s="58"/>
      <c r="C26" s="59" t="s">
        <v>285</v>
      </c>
      <c r="D26" s="60">
        <v>4.559800777811826E-2</v>
      </c>
      <c r="E26" s="60">
        <v>4.8715292995800262E-2</v>
      </c>
      <c r="F26" s="60">
        <v>6.0724656367903806E-2</v>
      </c>
      <c r="G26" s="60">
        <v>1.6215884321656136E-2</v>
      </c>
      <c r="H26" s="60">
        <v>1.1879423386680018E-3</v>
      </c>
      <c r="I26" s="60">
        <v>1.6800041666615003E-3</v>
      </c>
      <c r="J26" s="60">
        <v>3.8864661227564212E-2</v>
      </c>
      <c r="K26" s="60">
        <v>2.4728991757314569E-3</v>
      </c>
      <c r="L26" s="60">
        <v>2.4728991757314569E-3</v>
      </c>
      <c r="M26" s="60">
        <v>3.8187003461038075E-3</v>
      </c>
      <c r="N26" s="60">
        <v>7.6374006922076123E-3</v>
      </c>
      <c r="O26" s="60">
        <v>3.1683411737584911E-2</v>
      </c>
      <c r="P26" s="60">
        <v>0.32872534677295351</v>
      </c>
      <c r="Q26" s="60">
        <v>1.5923154764890871E-2</v>
      </c>
      <c r="R26" s="60">
        <v>8.0476700512218668E-2</v>
      </c>
      <c r="S26" s="60">
        <v>8.0570169417719349E-3</v>
      </c>
      <c r="T26" s="60">
        <v>5.0864652100779534E-3</v>
      </c>
      <c r="U26" s="60">
        <v>1.3509852158085714E-2</v>
      </c>
      <c r="V26" s="60">
        <v>2.4937359215976871E-2</v>
      </c>
      <c r="W26" s="60">
        <v>7.2662203306349926E-2</v>
      </c>
      <c r="X26" s="60">
        <v>4.9324647672335173E-2</v>
      </c>
      <c r="Y26" s="60">
        <v>5.851545594399251E-2</v>
      </c>
      <c r="Z26" s="60">
        <v>5.6273870561744717E-2</v>
      </c>
      <c r="AA26" s="60">
        <v>6.4430587391910876E-2</v>
      </c>
      <c r="AB26" s="60">
        <v>2.3579982145879579E-2</v>
      </c>
      <c r="AC26" s="60">
        <v>1.6800041666615003E-3</v>
      </c>
      <c r="AD26" s="60">
        <v>1.1879423386680018E-3</v>
      </c>
      <c r="AE26" s="60">
        <v>9.328688635958789E-3</v>
      </c>
      <c r="AF26" s="61">
        <v>5.939711693340009E-3</v>
      </c>
    </row>
    <row r="27" spans="1:32" ht="15" thickBot="1" x14ac:dyDescent="0.45">
      <c r="A27" s="62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4"/>
    </row>
    <row r="28" spans="1:32" s="26" customFormat="1" ht="15" thickBot="1" x14ac:dyDescent="0.45">
      <c r="A28" s="65" t="s">
        <v>1</v>
      </c>
      <c r="B28" s="66" t="s">
        <v>2</v>
      </c>
      <c r="C28" s="67" t="s">
        <v>3</v>
      </c>
      <c r="D28" s="67" t="s">
        <v>250</v>
      </c>
      <c r="E28" s="67" t="s">
        <v>251</v>
      </c>
      <c r="F28" s="67" t="s">
        <v>252</v>
      </c>
      <c r="G28" s="67" t="s">
        <v>253</v>
      </c>
      <c r="H28" s="67" t="s">
        <v>254</v>
      </c>
      <c r="I28" s="67" t="s">
        <v>255</v>
      </c>
      <c r="J28" s="67" t="s">
        <v>256</v>
      </c>
      <c r="K28" s="67" t="s">
        <v>257</v>
      </c>
      <c r="L28" s="67" t="s">
        <v>258</v>
      </c>
      <c r="M28" s="67" t="s">
        <v>259</v>
      </c>
      <c r="N28" s="67" t="s">
        <v>260</v>
      </c>
      <c r="O28" s="67" t="s">
        <v>261</v>
      </c>
      <c r="P28" s="67" t="s">
        <v>262</v>
      </c>
      <c r="Q28" s="67" t="s">
        <v>263</v>
      </c>
      <c r="R28" s="67" t="s">
        <v>264</v>
      </c>
      <c r="S28" s="67" t="s">
        <v>265</v>
      </c>
      <c r="T28" s="67" t="s">
        <v>266</v>
      </c>
      <c r="U28" s="67" t="s">
        <v>267</v>
      </c>
      <c r="V28" s="67" t="s">
        <v>268</v>
      </c>
      <c r="W28" s="67" t="s">
        <v>269</v>
      </c>
      <c r="X28" s="67" t="s">
        <v>270</v>
      </c>
      <c r="Y28" s="67" t="s">
        <v>271</v>
      </c>
      <c r="Z28" s="67" t="s">
        <v>272</v>
      </c>
      <c r="AA28" s="67" t="s">
        <v>273</v>
      </c>
      <c r="AB28" s="67" t="s">
        <v>274</v>
      </c>
      <c r="AC28" s="67" t="s">
        <v>275</v>
      </c>
      <c r="AD28" s="67" t="s">
        <v>276</v>
      </c>
      <c r="AE28" s="67" t="s">
        <v>277</v>
      </c>
      <c r="AF28" s="68" t="s">
        <v>278</v>
      </c>
    </row>
    <row r="29" spans="1:32" ht="15" thickBot="1" x14ac:dyDescent="0.45">
      <c r="A29" s="69" t="s">
        <v>1</v>
      </c>
      <c r="B29" s="70" t="s">
        <v>2</v>
      </c>
      <c r="C29" s="70" t="s">
        <v>3</v>
      </c>
      <c r="D29" s="70" t="s">
        <v>43</v>
      </c>
      <c r="E29" s="70" t="s">
        <v>44</v>
      </c>
      <c r="F29" s="70" t="s">
        <v>45</v>
      </c>
      <c r="G29" s="70" t="s">
        <v>46</v>
      </c>
      <c r="H29" s="70" t="s">
        <v>47</v>
      </c>
      <c r="I29" s="70" t="s">
        <v>48</v>
      </c>
      <c r="J29" s="70" t="s">
        <v>49</v>
      </c>
      <c r="K29" s="70" t="s">
        <v>50</v>
      </c>
      <c r="L29" s="70" t="s">
        <v>51</v>
      </c>
      <c r="M29" s="70" t="s">
        <v>52</v>
      </c>
      <c r="N29" s="70" t="s">
        <v>53</v>
      </c>
      <c r="O29" s="70" t="s">
        <v>54</v>
      </c>
      <c r="P29" s="70" t="s">
        <v>55</v>
      </c>
      <c r="Q29" s="70" t="s">
        <v>56</v>
      </c>
      <c r="R29" s="70" t="s">
        <v>57</v>
      </c>
      <c r="S29" s="70" t="s">
        <v>58</v>
      </c>
      <c r="T29" s="70" t="s">
        <v>59</v>
      </c>
      <c r="U29" s="70" t="s">
        <v>60</v>
      </c>
      <c r="V29" s="70" t="s">
        <v>61</v>
      </c>
      <c r="W29" s="70" t="s">
        <v>62</v>
      </c>
      <c r="X29" s="70" t="s">
        <v>63</v>
      </c>
      <c r="Y29" s="70" t="s">
        <v>64</v>
      </c>
      <c r="Z29" s="70" t="s">
        <v>65</v>
      </c>
      <c r="AA29" s="70" t="s">
        <v>66</v>
      </c>
      <c r="AB29" s="70" t="s">
        <v>67</v>
      </c>
      <c r="AC29" s="70" t="s">
        <v>68</v>
      </c>
      <c r="AD29" s="70" t="s">
        <v>69</v>
      </c>
      <c r="AE29" s="70" t="s">
        <v>70</v>
      </c>
      <c r="AF29" s="71" t="s">
        <v>71</v>
      </c>
    </row>
    <row r="30" spans="1:32" x14ac:dyDescent="0.4">
      <c r="A30" s="72" t="s">
        <v>72</v>
      </c>
      <c r="B30" s="73" t="s">
        <v>73</v>
      </c>
      <c r="C30" s="74">
        <v>45551.392222222225</v>
      </c>
      <c r="D30" s="75" t="s">
        <v>74</v>
      </c>
      <c r="E30" s="75" t="s">
        <v>74</v>
      </c>
      <c r="F30" s="75" t="s">
        <v>74</v>
      </c>
      <c r="G30" s="75" t="s">
        <v>74</v>
      </c>
      <c r="H30" s="75" t="s">
        <v>74</v>
      </c>
      <c r="I30" s="75" t="s">
        <v>74</v>
      </c>
      <c r="J30" s="75" t="s">
        <v>74</v>
      </c>
      <c r="K30" s="75" t="s">
        <v>74</v>
      </c>
      <c r="L30" s="75" t="s">
        <v>74</v>
      </c>
      <c r="M30" s="75" t="s">
        <v>74</v>
      </c>
      <c r="N30" s="75" t="s">
        <v>74</v>
      </c>
      <c r="O30" s="75" t="s">
        <v>74</v>
      </c>
      <c r="P30" s="75" t="s">
        <v>74</v>
      </c>
      <c r="Q30" s="75" t="s">
        <v>74</v>
      </c>
      <c r="R30" s="75" t="s">
        <v>74</v>
      </c>
      <c r="S30" s="75" t="s">
        <v>74</v>
      </c>
      <c r="T30" s="75" t="s">
        <v>74</v>
      </c>
      <c r="U30" s="75" t="s">
        <v>74</v>
      </c>
      <c r="V30" s="75" t="s">
        <v>74</v>
      </c>
      <c r="W30" s="75" t="s">
        <v>74</v>
      </c>
      <c r="X30" s="75" t="s">
        <v>74</v>
      </c>
      <c r="Y30" s="75" t="s">
        <v>74</v>
      </c>
      <c r="Z30" s="75" t="s">
        <v>74</v>
      </c>
      <c r="AA30" s="75" t="s">
        <v>74</v>
      </c>
      <c r="AB30" s="75" t="s">
        <v>74</v>
      </c>
      <c r="AC30" s="75" t="s">
        <v>74</v>
      </c>
      <c r="AD30" s="75" t="s">
        <v>74</v>
      </c>
      <c r="AE30" s="75" t="s">
        <v>74</v>
      </c>
      <c r="AF30" s="76" t="s">
        <v>74</v>
      </c>
    </row>
    <row r="31" spans="1:32" x14ac:dyDescent="0.4">
      <c r="A31" s="77" t="s">
        <v>76</v>
      </c>
      <c r="B31" s="78" t="s">
        <v>77</v>
      </c>
      <c r="C31" s="79">
        <v>45551.393969907411</v>
      </c>
      <c r="D31" s="80" t="s">
        <v>78</v>
      </c>
      <c r="E31" s="80" t="s">
        <v>78</v>
      </c>
      <c r="F31" s="80" t="s">
        <v>78</v>
      </c>
      <c r="G31" s="80" t="s">
        <v>78</v>
      </c>
      <c r="H31" s="80" t="s">
        <v>78</v>
      </c>
      <c r="I31" s="80" t="s">
        <v>78</v>
      </c>
      <c r="J31" s="80" t="s">
        <v>78</v>
      </c>
      <c r="K31" s="80" t="s">
        <v>78</v>
      </c>
      <c r="L31" s="80" t="s">
        <v>78</v>
      </c>
      <c r="M31" s="80" t="s">
        <v>78</v>
      </c>
      <c r="N31" s="80" t="s">
        <v>78</v>
      </c>
      <c r="O31" s="80" t="s">
        <v>78</v>
      </c>
      <c r="P31" s="80" t="s">
        <v>78</v>
      </c>
      <c r="Q31" s="80" t="s">
        <v>78</v>
      </c>
      <c r="R31" s="80" t="s">
        <v>78</v>
      </c>
      <c r="S31" s="80" t="s">
        <v>78</v>
      </c>
      <c r="T31" s="80" t="s">
        <v>78</v>
      </c>
      <c r="U31" s="80" t="s">
        <v>78</v>
      </c>
      <c r="V31" s="80" t="s">
        <v>78</v>
      </c>
      <c r="W31" s="80" t="s">
        <v>78</v>
      </c>
      <c r="X31" s="80" t="s">
        <v>78</v>
      </c>
      <c r="Y31" s="80" t="s">
        <v>78</v>
      </c>
      <c r="Z31" s="80" t="s">
        <v>78</v>
      </c>
      <c r="AA31" s="80" t="s">
        <v>78</v>
      </c>
      <c r="AB31" s="80" t="s">
        <v>78</v>
      </c>
      <c r="AC31" s="80" t="s">
        <v>78</v>
      </c>
      <c r="AD31" s="80" t="s">
        <v>78</v>
      </c>
      <c r="AE31" s="80" t="s">
        <v>78</v>
      </c>
      <c r="AF31" s="81" t="s">
        <v>78</v>
      </c>
    </row>
    <row r="32" spans="1:32" x14ac:dyDescent="0.4">
      <c r="A32" s="77" t="s">
        <v>80</v>
      </c>
      <c r="B32" s="78" t="s">
        <v>77</v>
      </c>
      <c r="C32" s="79">
        <v>45551.39571759259</v>
      </c>
      <c r="D32" s="80" t="s">
        <v>81</v>
      </c>
      <c r="E32" s="80" t="s">
        <v>81</v>
      </c>
      <c r="F32" s="80" t="s">
        <v>81</v>
      </c>
      <c r="G32" s="80" t="s">
        <v>81</v>
      </c>
      <c r="H32" s="80" t="s">
        <v>81</v>
      </c>
      <c r="I32" s="80" t="s">
        <v>81</v>
      </c>
      <c r="J32" s="80" t="s">
        <v>81</v>
      </c>
      <c r="K32" s="80" t="s">
        <v>81</v>
      </c>
      <c r="L32" s="80" t="s">
        <v>81</v>
      </c>
      <c r="M32" s="80" t="s">
        <v>81</v>
      </c>
      <c r="N32" s="80" t="s">
        <v>81</v>
      </c>
      <c r="O32" s="80" t="s">
        <v>81</v>
      </c>
      <c r="P32" s="80" t="s">
        <v>81</v>
      </c>
      <c r="Q32" s="80" t="s">
        <v>81</v>
      </c>
      <c r="R32" s="80" t="s">
        <v>81</v>
      </c>
      <c r="S32" s="80" t="s">
        <v>81</v>
      </c>
      <c r="T32" s="80" t="s">
        <v>81</v>
      </c>
      <c r="U32" s="80" t="s">
        <v>81</v>
      </c>
      <c r="V32" s="80" t="s">
        <v>81</v>
      </c>
      <c r="W32" s="80" t="s">
        <v>81</v>
      </c>
      <c r="X32" s="80" t="s">
        <v>81</v>
      </c>
      <c r="Y32" s="80" t="s">
        <v>81</v>
      </c>
      <c r="Z32" s="80" t="s">
        <v>81</v>
      </c>
      <c r="AA32" s="80" t="s">
        <v>81</v>
      </c>
      <c r="AB32" s="80" t="s">
        <v>81</v>
      </c>
      <c r="AC32" s="80" t="s">
        <v>81</v>
      </c>
      <c r="AD32" s="80" t="s">
        <v>81</v>
      </c>
      <c r="AE32" s="80" t="s">
        <v>81</v>
      </c>
      <c r="AF32" s="81" t="s">
        <v>81</v>
      </c>
    </row>
    <row r="33" spans="1:32" x14ac:dyDescent="0.4">
      <c r="A33" s="77" t="s">
        <v>82</v>
      </c>
      <c r="B33" s="78" t="s">
        <v>77</v>
      </c>
      <c r="C33" s="79">
        <v>45551.397465277776</v>
      </c>
      <c r="D33" s="80" t="s">
        <v>83</v>
      </c>
      <c r="E33" s="80" t="s">
        <v>83</v>
      </c>
      <c r="F33" s="80" t="s">
        <v>83</v>
      </c>
      <c r="G33" s="80" t="s">
        <v>83</v>
      </c>
      <c r="H33" s="80" t="s">
        <v>83</v>
      </c>
      <c r="I33" s="80" t="s">
        <v>83</v>
      </c>
      <c r="J33" s="80" t="s">
        <v>83</v>
      </c>
      <c r="K33" s="80" t="s">
        <v>83</v>
      </c>
      <c r="L33" s="80" t="s">
        <v>83</v>
      </c>
      <c r="M33" s="80" t="s">
        <v>83</v>
      </c>
      <c r="N33" s="80" t="s">
        <v>83</v>
      </c>
      <c r="O33" s="80" t="s">
        <v>83</v>
      </c>
      <c r="P33" s="80" t="s">
        <v>83</v>
      </c>
      <c r="Q33" s="80" t="s">
        <v>83</v>
      </c>
      <c r="R33" s="80" t="s">
        <v>83</v>
      </c>
      <c r="S33" s="80" t="s">
        <v>83</v>
      </c>
      <c r="T33" s="80" t="s">
        <v>83</v>
      </c>
      <c r="U33" s="80" t="s">
        <v>83</v>
      </c>
      <c r="V33" s="80" t="s">
        <v>83</v>
      </c>
      <c r="W33" s="80" t="s">
        <v>83</v>
      </c>
      <c r="X33" s="80" t="s">
        <v>83</v>
      </c>
      <c r="Y33" s="80" t="s">
        <v>83</v>
      </c>
      <c r="Z33" s="80" t="s">
        <v>83</v>
      </c>
      <c r="AA33" s="80" t="s">
        <v>83</v>
      </c>
      <c r="AB33" s="80" t="s">
        <v>83</v>
      </c>
      <c r="AC33" s="80" t="s">
        <v>83</v>
      </c>
      <c r="AD33" s="80" t="s">
        <v>83</v>
      </c>
      <c r="AE33" s="80" t="s">
        <v>83</v>
      </c>
      <c r="AF33" s="81" t="s">
        <v>83</v>
      </c>
    </row>
    <row r="34" spans="1:32" x14ac:dyDescent="0.4">
      <c r="A34" s="77" t="s">
        <v>85</v>
      </c>
      <c r="B34" s="78" t="s">
        <v>77</v>
      </c>
      <c r="C34" s="79">
        <v>45551.399212962962</v>
      </c>
      <c r="D34" s="80" t="s">
        <v>86</v>
      </c>
      <c r="E34" s="80" t="s">
        <v>86</v>
      </c>
      <c r="F34" s="80" t="s">
        <v>86</v>
      </c>
      <c r="G34" s="80" t="s">
        <v>86</v>
      </c>
      <c r="H34" s="80" t="s">
        <v>86</v>
      </c>
      <c r="I34" s="80" t="s">
        <v>86</v>
      </c>
      <c r="J34" s="80" t="s">
        <v>86</v>
      </c>
      <c r="K34" s="80" t="s">
        <v>86</v>
      </c>
      <c r="L34" s="80" t="s">
        <v>86</v>
      </c>
      <c r="M34" s="80" t="s">
        <v>86</v>
      </c>
      <c r="N34" s="80" t="s">
        <v>86</v>
      </c>
      <c r="O34" s="80" t="s">
        <v>86</v>
      </c>
      <c r="P34" s="80" t="s">
        <v>86</v>
      </c>
      <c r="Q34" s="80" t="s">
        <v>86</v>
      </c>
      <c r="R34" s="80" t="s">
        <v>86</v>
      </c>
      <c r="S34" s="80" t="s">
        <v>86</v>
      </c>
      <c r="T34" s="80" t="s">
        <v>86</v>
      </c>
      <c r="U34" s="80" t="s">
        <v>86</v>
      </c>
      <c r="V34" s="80" t="s">
        <v>86</v>
      </c>
      <c r="W34" s="80" t="s">
        <v>86</v>
      </c>
      <c r="X34" s="80" t="s">
        <v>86</v>
      </c>
      <c r="Y34" s="80" t="s">
        <v>86</v>
      </c>
      <c r="Z34" s="80" t="s">
        <v>86</v>
      </c>
      <c r="AA34" s="80" t="s">
        <v>86</v>
      </c>
      <c r="AB34" s="80" t="s">
        <v>86</v>
      </c>
      <c r="AC34" s="80" t="s">
        <v>86</v>
      </c>
      <c r="AD34" s="80" t="s">
        <v>86</v>
      </c>
      <c r="AE34" s="80" t="s">
        <v>86</v>
      </c>
      <c r="AF34" s="81" t="s">
        <v>86</v>
      </c>
    </row>
    <row r="35" spans="1:32" x14ac:dyDescent="0.4">
      <c r="A35" s="77" t="s">
        <v>87</v>
      </c>
      <c r="B35" s="78" t="s">
        <v>77</v>
      </c>
      <c r="C35" s="79">
        <v>45551.400960648149</v>
      </c>
      <c r="D35" s="80" t="s">
        <v>88</v>
      </c>
      <c r="E35" s="80" t="s">
        <v>88</v>
      </c>
      <c r="F35" s="80" t="s">
        <v>88</v>
      </c>
      <c r="G35" s="80" t="s">
        <v>88</v>
      </c>
      <c r="H35" s="80" t="s">
        <v>88</v>
      </c>
      <c r="I35" s="80" t="s">
        <v>88</v>
      </c>
      <c r="J35" s="80" t="s">
        <v>88</v>
      </c>
      <c r="K35" s="80" t="s">
        <v>88</v>
      </c>
      <c r="L35" s="80" t="s">
        <v>88</v>
      </c>
      <c r="M35" s="80" t="s">
        <v>88</v>
      </c>
      <c r="N35" s="80" t="s">
        <v>88</v>
      </c>
      <c r="O35" s="80" t="s">
        <v>88</v>
      </c>
      <c r="P35" s="80" t="s">
        <v>88</v>
      </c>
      <c r="Q35" s="80" t="s">
        <v>88</v>
      </c>
      <c r="R35" s="80" t="s">
        <v>88</v>
      </c>
      <c r="S35" s="80" t="s">
        <v>88</v>
      </c>
      <c r="T35" s="80" t="s">
        <v>88</v>
      </c>
      <c r="U35" s="80" t="s">
        <v>88</v>
      </c>
      <c r="V35" s="80" t="s">
        <v>88</v>
      </c>
      <c r="W35" s="80" t="s">
        <v>88</v>
      </c>
      <c r="X35" s="80" t="s">
        <v>88</v>
      </c>
      <c r="Y35" s="80" t="s">
        <v>88</v>
      </c>
      <c r="Z35" s="80" t="s">
        <v>88</v>
      </c>
      <c r="AA35" s="80" t="s">
        <v>88</v>
      </c>
      <c r="AB35" s="80" t="s">
        <v>88</v>
      </c>
      <c r="AC35" s="80" t="s">
        <v>88</v>
      </c>
      <c r="AD35" s="80" t="s">
        <v>88</v>
      </c>
      <c r="AE35" s="80" t="s">
        <v>88</v>
      </c>
      <c r="AF35" s="81" t="s">
        <v>88</v>
      </c>
    </row>
    <row r="36" spans="1:32" x14ac:dyDescent="0.4">
      <c r="A36" s="77" t="s">
        <v>90</v>
      </c>
      <c r="B36" s="78" t="s">
        <v>77</v>
      </c>
      <c r="C36" s="79">
        <v>45551.402708333335</v>
      </c>
      <c r="D36" s="80"/>
      <c r="E36" s="80" t="s">
        <v>91</v>
      </c>
      <c r="F36" s="80"/>
      <c r="G36" s="80"/>
      <c r="H36" s="80" t="s">
        <v>91</v>
      </c>
      <c r="I36" s="80"/>
      <c r="J36" s="80" t="s">
        <v>91</v>
      </c>
      <c r="K36" s="80"/>
      <c r="L36" s="80"/>
      <c r="M36" s="80" t="s">
        <v>91</v>
      </c>
      <c r="N36" s="80" t="s">
        <v>91</v>
      </c>
      <c r="O36" s="80" t="s">
        <v>91</v>
      </c>
      <c r="P36" s="80" t="s">
        <v>91</v>
      </c>
      <c r="Q36" s="80" t="s">
        <v>91</v>
      </c>
      <c r="R36" s="80" t="s">
        <v>91</v>
      </c>
      <c r="S36" s="80" t="s">
        <v>91</v>
      </c>
      <c r="T36" s="80"/>
      <c r="U36" s="80" t="s">
        <v>91</v>
      </c>
      <c r="V36" s="80" t="s">
        <v>91</v>
      </c>
      <c r="W36" s="80" t="s">
        <v>91</v>
      </c>
      <c r="X36" s="80" t="s">
        <v>91</v>
      </c>
      <c r="Y36" s="80" t="s">
        <v>91</v>
      </c>
      <c r="Z36" s="80" t="s">
        <v>91</v>
      </c>
      <c r="AA36" s="80"/>
      <c r="AB36" s="80" t="s">
        <v>91</v>
      </c>
      <c r="AC36" s="80"/>
      <c r="AD36" s="80" t="s">
        <v>91</v>
      </c>
      <c r="AE36" s="80"/>
      <c r="AF36" s="81" t="s">
        <v>91</v>
      </c>
    </row>
    <row r="37" spans="1:32" x14ac:dyDescent="0.4">
      <c r="A37" s="77" t="s">
        <v>95</v>
      </c>
      <c r="B37" s="78" t="s">
        <v>77</v>
      </c>
      <c r="C37" s="79">
        <v>45551.404456018521</v>
      </c>
      <c r="D37" s="80"/>
      <c r="E37" s="80" t="s">
        <v>96</v>
      </c>
      <c r="F37" s="80"/>
      <c r="G37" s="80"/>
      <c r="H37" s="80"/>
      <c r="I37" s="80"/>
      <c r="J37" s="80" t="s">
        <v>96</v>
      </c>
      <c r="K37" s="80"/>
      <c r="L37" s="80"/>
      <c r="M37" s="80"/>
      <c r="N37" s="80" t="s">
        <v>96</v>
      </c>
      <c r="O37" s="80" t="s">
        <v>96</v>
      </c>
      <c r="P37" s="80" t="s">
        <v>96</v>
      </c>
      <c r="Q37" s="80" t="s">
        <v>96</v>
      </c>
      <c r="R37" s="80" t="s">
        <v>96</v>
      </c>
      <c r="S37" s="80"/>
      <c r="T37" s="80"/>
      <c r="U37" s="80" t="s">
        <v>96</v>
      </c>
      <c r="V37" s="80"/>
      <c r="W37" s="80"/>
      <c r="X37" s="80" t="s">
        <v>96</v>
      </c>
      <c r="Y37" s="80"/>
      <c r="Z37" s="80"/>
      <c r="AA37" s="80"/>
      <c r="AB37" s="80" t="s">
        <v>96</v>
      </c>
      <c r="AC37" s="80"/>
      <c r="AD37" s="80"/>
      <c r="AE37" s="80"/>
      <c r="AF37" s="81" t="s">
        <v>96</v>
      </c>
    </row>
    <row r="38" spans="1:32" x14ac:dyDescent="0.4">
      <c r="A38" s="77" t="s">
        <v>99</v>
      </c>
      <c r="B38" s="78" t="s">
        <v>77</v>
      </c>
      <c r="C38" s="79">
        <v>45551.4062037037</v>
      </c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 t="s">
        <v>96</v>
      </c>
      <c r="X38" s="80"/>
      <c r="Y38" s="80" t="s">
        <v>96</v>
      </c>
      <c r="Z38" s="80"/>
      <c r="AA38" s="80"/>
      <c r="AB38" s="80"/>
      <c r="AC38" s="80"/>
      <c r="AD38" s="80"/>
      <c r="AE38" s="80"/>
      <c r="AF38" s="81"/>
    </row>
    <row r="39" spans="1:32" x14ac:dyDescent="0.4">
      <c r="A39" s="77" t="s">
        <v>101</v>
      </c>
      <c r="B39" s="78" t="s">
        <v>77</v>
      </c>
      <c r="C39" s="79">
        <v>45551.407951388886</v>
      </c>
      <c r="D39" s="80"/>
      <c r="E39" s="80" t="s">
        <v>102</v>
      </c>
      <c r="F39" s="80"/>
      <c r="G39" s="80"/>
      <c r="H39" s="80"/>
      <c r="I39" s="80"/>
      <c r="J39" s="80" t="s">
        <v>102</v>
      </c>
      <c r="K39" s="80"/>
      <c r="L39" s="80"/>
      <c r="M39" s="80"/>
      <c r="N39" s="80"/>
      <c r="O39" s="80" t="s">
        <v>102</v>
      </c>
      <c r="P39" s="80"/>
      <c r="Q39" s="80"/>
      <c r="R39" s="80" t="s">
        <v>102</v>
      </c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1"/>
    </row>
    <row r="40" spans="1:32" x14ac:dyDescent="0.4">
      <c r="A40" s="77" t="s">
        <v>104</v>
      </c>
      <c r="B40" s="78" t="s">
        <v>77</v>
      </c>
      <c r="C40" s="79">
        <v>45551.409699074073</v>
      </c>
      <c r="D40" s="80"/>
      <c r="E40" s="80"/>
      <c r="F40" s="80"/>
      <c r="G40" s="80"/>
      <c r="H40" s="80"/>
      <c r="I40" s="80"/>
      <c r="J40" s="80" t="s">
        <v>105</v>
      </c>
      <c r="K40" s="80"/>
      <c r="L40" s="80"/>
      <c r="M40" s="80"/>
      <c r="N40" s="80"/>
      <c r="O40" s="80"/>
      <c r="P40" s="80"/>
      <c r="Q40" s="80"/>
      <c r="R40" s="80" t="s">
        <v>105</v>
      </c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1"/>
    </row>
    <row r="41" spans="1:32" x14ac:dyDescent="0.4">
      <c r="A41" s="77" t="s">
        <v>107</v>
      </c>
      <c r="B41" s="78" t="s">
        <v>77</v>
      </c>
      <c r="C41" s="79">
        <v>45551.411446759259</v>
      </c>
      <c r="D41" s="80"/>
      <c r="E41" s="80"/>
      <c r="F41" s="80"/>
      <c r="G41" s="80"/>
      <c r="H41" s="80"/>
      <c r="I41" s="80"/>
      <c r="J41" s="80" t="s">
        <v>108</v>
      </c>
      <c r="K41" s="80"/>
      <c r="L41" s="80"/>
      <c r="M41" s="80"/>
      <c r="N41" s="80"/>
      <c r="O41" s="80"/>
      <c r="P41" s="80"/>
      <c r="Q41" s="80"/>
      <c r="R41" s="80" t="s">
        <v>108</v>
      </c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1"/>
    </row>
    <row r="42" spans="1:32" x14ac:dyDescent="0.4">
      <c r="A42" s="77" t="s">
        <v>110</v>
      </c>
      <c r="B42" s="78" t="s">
        <v>77</v>
      </c>
      <c r="C42" s="79">
        <v>45551.413206018522</v>
      </c>
      <c r="D42" s="80"/>
      <c r="E42" s="80"/>
      <c r="F42" s="80"/>
      <c r="G42" s="80"/>
      <c r="H42" s="80"/>
      <c r="I42" s="80"/>
      <c r="J42" s="80" t="s">
        <v>111</v>
      </c>
      <c r="K42" s="80"/>
      <c r="L42" s="80"/>
      <c r="M42" s="80"/>
      <c r="N42" s="80"/>
      <c r="O42" s="80"/>
      <c r="P42" s="80"/>
      <c r="Q42" s="80"/>
      <c r="R42" s="80" t="s">
        <v>111</v>
      </c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1"/>
    </row>
    <row r="43" spans="1:32" x14ac:dyDescent="0.4">
      <c r="A43" s="77" t="s">
        <v>114</v>
      </c>
      <c r="B43" s="78" t="s">
        <v>77</v>
      </c>
      <c r="C43" s="79">
        <v>45551.414953703701</v>
      </c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 t="s">
        <v>102</v>
      </c>
      <c r="X43" s="80"/>
      <c r="Y43" s="80" t="s">
        <v>102</v>
      </c>
      <c r="Z43" s="80"/>
      <c r="AA43" s="80"/>
      <c r="AB43" s="80"/>
      <c r="AC43" s="80"/>
      <c r="AD43" s="80"/>
      <c r="AE43" s="80"/>
      <c r="AF43" s="81"/>
    </row>
    <row r="44" spans="1:32" x14ac:dyDescent="0.4">
      <c r="A44" s="77" t="s">
        <v>116</v>
      </c>
      <c r="B44" s="78" t="s">
        <v>77</v>
      </c>
      <c r="C44" s="79">
        <v>45551.416701388887</v>
      </c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 t="s">
        <v>102</v>
      </c>
      <c r="Y44" s="80"/>
      <c r="Z44" s="80"/>
      <c r="AA44" s="80"/>
      <c r="AB44" s="80"/>
      <c r="AC44" s="80"/>
      <c r="AD44" s="80"/>
      <c r="AE44" s="80"/>
      <c r="AF44" s="81"/>
    </row>
    <row r="45" spans="1:32" x14ac:dyDescent="0.4">
      <c r="A45" s="77" t="s">
        <v>118</v>
      </c>
      <c r="B45" s="78" t="s">
        <v>77</v>
      </c>
      <c r="C45" s="79">
        <v>45551.41846064815</v>
      </c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 t="s">
        <v>108</v>
      </c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1"/>
    </row>
    <row r="46" spans="1:32" x14ac:dyDescent="0.4">
      <c r="A46" s="82" t="s">
        <v>119</v>
      </c>
      <c r="B46" s="83" t="s">
        <v>120</v>
      </c>
      <c r="C46" s="84">
        <v>45551.432847222219</v>
      </c>
      <c r="D46" s="85">
        <v>-1E-4</v>
      </c>
      <c r="E46" s="85">
        <v>2.8999999999999998E-3</v>
      </c>
      <c r="F46" s="85">
        <v>2.9999999999999997E-4</v>
      </c>
      <c r="G46" s="85">
        <v>2.8E-3</v>
      </c>
      <c r="H46" s="85">
        <v>0</v>
      </c>
      <c r="I46" s="85">
        <v>-1E-4</v>
      </c>
      <c r="J46" s="85">
        <v>7.4000000000000003E-3</v>
      </c>
      <c r="K46" s="85">
        <v>0</v>
      </c>
      <c r="L46" s="85">
        <v>0</v>
      </c>
      <c r="M46" s="85">
        <v>-1E-4</v>
      </c>
      <c r="N46" s="85">
        <v>2.9999999999999997E-4</v>
      </c>
      <c r="O46" s="85">
        <v>-6.9999999999999999E-4</v>
      </c>
      <c r="P46" s="85">
        <v>-2.7000000000000001E-3</v>
      </c>
      <c r="Q46" s="85">
        <v>-1.1999999999999999E-3</v>
      </c>
      <c r="R46" s="85">
        <v>1.3599999999999999E-2</v>
      </c>
      <c r="S46" s="85">
        <v>1E-4</v>
      </c>
      <c r="T46" s="85">
        <v>-2.9999999999999997E-4</v>
      </c>
      <c r="U46" s="85">
        <v>2.8E-3</v>
      </c>
      <c r="V46" s="85">
        <v>-1.1999999999999999E-3</v>
      </c>
      <c r="W46" s="85">
        <v>3.8999999999999998E-3</v>
      </c>
      <c r="X46" s="85">
        <v>-1.8E-3</v>
      </c>
      <c r="Y46" s="85">
        <v>0</v>
      </c>
      <c r="Z46" s="85">
        <v>0.1434</v>
      </c>
      <c r="AA46" s="85">
        <v>1.4E-2</v>
      </c>
      <c r="AB46" s="85">
        <v>2.2700000000000001E-2</v>
      </c>
      <c r="AC46" s="85">
        <v>0</v>
      </c>
      <c r="AD46" s="85">
        <v>0</v>
      </c>
      <c r="AE46" s="85">
        <v>-2.9999999999999997E-4</v>
      </c>
      <c r="AF46" s="86">
        <v>2.9999999999999997E-4</v>
      </c>
    </row>
    <row r="47" spans="1:32" x14ac:dyDescent="0.4">
      <c r="A47" s="82" t="s">
        <v>137</v>
      </c>
      <c r="B47" s="83" t="s">
        <v>120</v>
      </c>
      <c r="C47" s="84">
        <v>45551.434583333335</v>
      </c>
      <c r="D47" s="85">
        <v>-2.0000000000000001E-4</v>
      </c>
      <c r="E47" s="85">
        <v>-1E-3</v>
      </c>
      <c r="F47" s="85">
        <v>1.6999999999999999E-3</v>
      </c>
      <c r="G47" s="85">
        <v>2.3E-3</v>
      </c>
      <c r="H47" s="85">
        <v>0</v>
      </c>
      <c r="I47" s="85">
        <v>0</v>
      </c>
      <c r="J47" s="85">
        <v>4.7000000000000002E-3</v>
      </c>
      <c r="K47" s="85">
        <v>1E-4</v>
      </c>
      <c r="L47" s="85">
        <v>0</v>
      </c>
      <c r="M47" s="85">
        <v>0</v>
      </c>
      <c r="N47" s="85">
        <v>0</v>
      </c>
      <c r="O47" s="85">
        <v>0</v>
      </c>
      <c r="P47" s="85">
        <v>-3.5000000000000001E-3</v>
      </c>
      <c r="Q47" s="85">
        <v>-1.4E-3</v>
      </c>
      <c r="R47" s="85">
        <v>1.35E-2</v>
      </c>
      <c r="S47" s="85">
        <v>1E-4</v>
      </c>
      <c r="T47" s="85">
        <v>5.9999999999999995E-4</v>
      </c>
      <c r="U47" s="85">
        <v>8.9999999999999998E-4</v>
      </c>
      <c r="V47" s="85">
        <v>-1.2999999999999999E-3</v>
      </c>
      <c r="W47" s="85">
        <v>3.8999999999999998E-3</v>
      </c>
      <c r="X47" s="85">
        <v>-2.8E-3</v>
      </c>
      <c r="Y47" s="85">
        <v>3.5000000000000001E-3</v>
      </c>
      <c r="Z47" s="85">
        <v>0.14549999999999999</v>
      </c>
      <c r="AA47" s="85">
        <v>1.6500000000000001E-2</v>
      </c>
      <c r="AB47" s="85">
        <v>2.1600000000000001E-2</v>
      </c>
      <c r="AC47" s="85">
        <v>0</v>
      </c>
      <c r="AD47" s="85">
        <v>1E-4</v>
      </c>
      <c r="AE47" s="85">
        <v>-2.0000000000000001E-4</v>
      </c>
      <c r="AF47" s="86">
        <v>4.0000000000000002E-4</v>
      </c>
    </row>
    <row r="48" spans="1:32" x14ac:dyDescent="0.4">
      <c r="A48" s="36" t="s">
        <v>155</v>
      </c>
      <c r="B48" s="37" t="s">
        <v>120</v>
      </c>
      <c r="C48" s="38">
        <v>45551.436331018522</v>
      </c>
      <c r="D48" s="39">
        <v>0</v>
      </c>
      <c r="E48" s="39">
        <v>1039.4457</v>
      </c>
      <c r="F48" s="39">
        <v>1E-4</v>
      </c>
      <c r="G48" s="39">
        <v>5.1000000000000004E-3</v>
      </c>
      <c r="H48" s="39">
        <v>9.7000000000000003E-3</v>
      </c>
      <c r="I48" s="39">
        <v>0</v>
      </c>
      <c r="J48" s="39">
        <v>9.4000000000000004E-3</v>
      </c>
      <c r="K48" s="39">
        <v>0</v>
      </c>
      <c r="L48" s="39">
        <v>-2.0000000000000001E-4</v>
      </c>
      <c r="M48" s="39">
        <v>2.0000000000000001E-4</v>
      </c>
      <c r="N48" s="39">
        <v>2.3999999999999998E-3</v>
      </c>
      <c r="O48" s="39">
        <v>3.5999999999999999E-3</v>
      </c>
      <c r="P48" s="39">
        <v>-4.7999999999999996E-3</v>
      </c>
      <c r="Q48" s="39">
        <v>-1.2999999999999999E-3</v>
      </c>
      <c r="R48" s="39">
        <v>2.2800000000000001E-2</v>
      </c>
      <c r="S48" s="39">
        <v>2.9999999999999997E-4</v>
      </c>
      <c r="T48" s="39">
        <v>3.0999999999999999E-3</v>
      </c>
      <c r="U48" s="39">
        <v>7.7999999999999996E-3</v>
      </c>
      <c r="V48" s="39">
        <v>-1.1000000000000001E-3</v>
      </c>
      <c r="W48" s="39">
        <v>9.4000000000000004E-3</v>
      </c>
      <c r="X48" s="39">
        <v>2.5899999999999999E-2</v>
      </c>
      <c r="Y48" s="39">
        <v>-3.7000000000000002E-3</v>
      </c>
      <c r="Z48" s="39">
        <v>0.30790000000000001</v>
      </c>
      <c r="AA48" s="39">
        <v>5.0000000000000001E-3</v>
      </c>
      <c r="AB48" s="39">
        <v>3.8100000000000002E-2</v>
      </c>
      <c r="AC48" s="39">
        <v>1E-4</v>
      </c>
      <c r="AD48" s="39">
        <v>2.0000000000000001E-4</v>
      </c>
      <c r="AE48" s="39">
        <v>4.0000000000000002E-4</v>
      </c>
      <c r="AF48" s="40">
        <v>4.5999999999999999E-3</v>
      </c>
    </row>
    <row r="49" spans="1:32" x14ac:dyDescent="0.4">
      <c r="A49" s="87" t="s">
        <v>286</v>
      </c>
      <c r="B49" s="52"/>
      <c r="C49" s="88"/>
      <c r="D49" s="89"/>
      <c r="E49" s="90">
        <f>IFERROR(E48/E$15," ")</f>
        <v>1.0394456999999999</v>
      </c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91"/>
    </row>
    <row r="50" spans="1:32" x14ac:dyDescent="0.4">
      <c r="A50" s="82" t="s">
        <v>119</v>
      </c>
      <c r="B50" s="83" t="s">
        <v>120</v>
      </c>
      <c r="C50" s="84">
        <v>45551.438078703701</v>
      </c>
      <c r="D50" s="85">
        <v>1E-4</v>
      </c>
      <c r="E50" s="85">
        <v>1.4500000000000001E-2</v>
      </c>
      <c r="F50" s="85">
        <v>2E-3</v>
      </c>
      <c r="G50" s="85">
        <v>2.3E-3</v>
      </c>
      <c r="H50" s="85">
        <v>-1E-4</v>
      </c>
      <c r="I50" s="85">
        <v>-1E-4</v>
      </c>
      <c r="J50" s="85">
        <v>4.7999999999999996E-3</v>
      </c>
      <c r="K50" s="85">
        <v>0</v>
      </c>
      <c r="L50" s="85">
        <v>2.0000000000000001E-4</v>
      </c>
      <c r="M50" s="85">
        <v>-1E-4</v>
      </c>
      <c r="N50" s="85">
        <v>4.0000000000000002E-4</v>
      </c>
      <c r="O50" s="85">
        <v>6.9999999999999999E-4</v>
      </c>
      <c r="P50" s="85">
        <v>-3.0000000000000001E-3</v>
      </c>
      <c r="Q50" s="85">
        <v>-6.9999999999999999E-4</v>
      </c>
      <c r="R50" s="85">
        <v>1.1599999999999999E-2</v>
      </c>
      <c r="S50" s="85">
        <v>1E-4</v>
      </c>
      <c r="T50" s="85">
        <v>2.9999999999999997E-4</v>
      </c>
      <c r="U50" s="85">
        <v>1.5E-3</v>
      </c>
      <c r="V50" s="85">
        <v>-1.2999999999999999E-3</v>
      </c>
      <c r="W50" s="85">
        <v>4.1000000000000003E-3</v>
      </c>
      <c r="X50" s="85">
        <v>-3.0000000000000001E-3</v>
      </c>
      <c r="Y50" s="85">
        <v>-4.0000000000000002E-4</v>
      </c>
      <c r="Z50" s="85">
        <v>0.14560000000000001</v>
      </c>
      <c r="AA50" s="85">
        <v>1.5599999999999999E-2</v>
      </c>
      <c r="AB50" s="85">
        <v>2.3199999999999998E-2</v>
      </c>
      <c r="AC50" s="85">
        <v>0</v>
      </c>
      <c r="AD50" s="85">
        <v>1E-4</v>
      </c>
      <c r="AE50" s="85">
        <v>0</v>
      </c>
      <c r="AF50" s="86">
        <v>2.0000000000000001E-4</v>
      </c>
    </row>
    <row r="51" spans="1:32" x14ac:dyDescent="0.4">
      <c r="A51" s="82" t="s">
        <v>137</v>
      </c>
      <c r="B51" s="83" t="s">
        <v>120</v>
      </c>
      <c r="C51" s="84">
        <v>45551.439826388887</v>
      </c>
      <c r="D51" s="85">
        <v>-1E-4</v>
      </c>
      <c r="E51" s="85">
        <v>5.1999999999999998E-3</v>
      </c>
      <c r="F51" s="85">
        <v>5.0000000000000001E-4</v>
      </c>
      <c r="G51" s="85">
        <v>1.6000000000000001E-3</v>
      </c>
      <c r="H51" s="85">
        <v>1E-4</v>
      </c>
      <c r="I51" s="85">
        <v>0</v>
      </c>
      <c r="J51" s="85">
        <v>4.0000000000000001E-3</v>
      </c>
      <c r="K51" s="85">
        <v>-1E-4</v>
      </c>
      <c r="L51" s="85">
        <v>2.0000000000000001E-4</v>
      </c>
      <c r="M51" s="85">
        <v>0</v>
      </c>
      <c r="N51" s="85">
        <v>1E-4</v>
      </c>
      <c r="O51" s="85">
        <v>1E-4</v>
      </c>
      <c r="P51" s="85">
        <v>-7.1999999999999998E-3</v>
      </c>
      <c r="Q51" s="85">
        <v>-1.6000000000000001E-3</v>
      </c>
      <c r="R51" s="85">
        <v>9.1999999999999998E-3</v>
      </c>
      <c r="S51" s="85">
        <v>1E-4</v>
      </c>
      <c r="T51" s="85">
        <v>-5.0000000000000001E-4</v>
      </c>
      <c r="U51" s="85">
        <v>6.9999999999999999E-4</v>
      </c>
      <c r="V51" s="85">
        <v>-1.2999999999999999E-3</v>
      </c>
      <c r="W51" s="85">
        <v>1.1000000000000001E-3</v>
      </c>
      <c r="X51" s="85">
        <v>-1.6000000000000001E-3</v>
      </c>
      <c r="Y51" s="85">
        <v>1.1000000000000001E-3</v>
      </c>
      <c r="Z51" s="85">
        <v>0.14649999999999999</v>
      </c>
      <c r="AA51" s="85">
        <v>1.35E-2</v>
      </c>
      <c r="AB51" s="85">
        <v>2.2700000000000001E-2</v>
      </c>
      <c r="AC51" s="85">
        <v>0</v>
      </c>
      <c r="AD51" s="85">
        <v>1E-4</v>
      </c>
      <c r="AE51" s="85">
        <v>2.0000000000000001E-4</v>
      </c>
      <c r="AF51" s="86">
        <v>5.0000000000000001E-4</v>
      </c>
    </row>
    <row r="52" spans="1:32" x14ac:dyDescent="0.4">
      <c r="A52" s="36" t="s">
        <v>175</v>
      </c>
      <c r="B52" s="37" t="s">
        <v>120</v>
      </c>
      <c r="C52" s="38">
        <v>45551.441574074073</v>
      </c>
      <c r="D52" s="39">
        <v>-2.9999999999999997E-4</v>
      </c>
      <c r="E52" s="39">
        <v>3.3700000000000001E-2</v>
      </c>
      <c r="F52" s="39">
        <v>2.9999999999999997E-4</v>
      </c>
      <c r="G52" s="39">
        <v>-5.7000000000000002E-3</v>
      </c>
      <c r="H52" s="39">
        <v>-1E-4</v>
      </c>
      <c r="I52" s="39">
        <v>0</v>
      </c>
      <c r="J52" s="39">
        <v>-5.4999999999999997E-3</v>
      </c>
      <c r="K52" s="39">
        <v>1.6000000000000001E-3</v>
      </c>
      <c r="L52" s="39">
        <v>-4.1999999999999997E-3</v>
      </c>
      <c r="M52" s="39">
        <v>4.4999999999999997E-3</v>
      </c>
      <c r="N52" s="39">
        <v>-2.0000000000000001E-4</v>
      </c>
      <c r="O52" s="39">
        <v>1008.1799</v>
      </c>
      <c r="P52" s="39">
        <v>-6.0000000000000001E-3</v>
      </c>
      <c r="Q52" s="39">
        <v>-1.4E-3</v>
      </c>
      <c r="R52" s="39" t="s">
        <v>176</v>
      </c>
      <c r="S52" s="39">
        <v>8.9999999999999993E-3</v>
      </c>
      <c r="T52" s="39">
        <v>-5.9999999999999995E-4</v>
      </c>
      <c r="U52" s="39">
        <v>1.6999999999999999E-3</v>
      </c>
      <c r="V52" s="39">
        <v>6.4999999999999997E-3</v>
      </c>
      <c r="W52" s="39">
        <v>5.9999999999999995E-4</v>
      </c>
      <c r="X52" s="39">
        <v>1.43E-2</v>
      </c>
      <c r="Y52" s="39">
        <v>6.4999999999999997E-3</v>
      </c>
      <c r="Z52" s="39">
        <v>0.13589999999999999</v>
      </c>
      <c r="AA52" s="39">
        <v>-2.1000000000000001E-2</v>
      </c>
      <c r="AB52" s="39">
        <v>1.6299999999999999E-2</v>
      </c>
      <c r="AC52" s="39">
        <v>4.0000000000000002E-4</v>
      </c>
      <c r="AD52" s="39">
        <v>0</v>
      </c>
      <c r="AE52" s="39">
        <v>-2.2000000000000001E-3</v>
      </c>
      <c r="AF52" s="40">
        <v>3.0999999999999999E-3</v>
      </c>
    </row>
    <row r="53" spans="1:32" x14ac:dyDescent="0.4">
      <c r="A53" s="87" t="s">
        <v>286</v>
      </c>
      <c r="B53" s="83"/>
      <c r="C53" s="88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90">
        <f>IFERROR(O52/O$16," ")</f>
        <v>1.0081799</v>
      </c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6"/>
    </row>
    <row r="54" spans="1:32" x14ac:dyDescent="0.4">
      <c r="A54" s="82" t="s">
        <v>119</v>
      </c>
      <c r="B54" s="83" t="s">
        <v>120</v>
      </c>
      <c r="C54" s="84">
        <v>45551.44332175926</v>
      </c>
      <c r="D54" s="85">
        <v>2.0000000000000001E-4</v>
      </c>
      <c r="E54" s="85">
        <v>5.1999999999999998E-3</v>
      </c>
      <c r="F54" s="85">
        <v>5.0000000000000001E-4</v>
      </c>
      <c r="G54" s="85">
        <v>1.1000000000000001E-3</v>
      </c>
      <c r="H54" s="85">
        <v>-1E-4</v>
      </c>
      <c r="I54" s="85">
        <v>-1E-4</v>
      </c>
      <c r="J54" s="85">
        <v>5.0000000000000001E-3</v>
      </c>
      <c r="K54" s="85">
        <v>0</v>
      </c>
      <c r="L54" s="85">
        <v>-2.0000000000000001E-4</v>
      </c>
      <c r="M54" s="85">
        <v>0</v>
      </c>
      <c r="N54" s="85">
        <v>2.0000000000000001E-4</v>
      </c>
      <c r="O54" s="85">
        <v>2.1000000000000001E-2</v>
      </c>
      <c r="P54" s="85">
        <v>-7.7000000000000002E-3</v>
      </c>
      <c r="Q54" s="85">
        <v>-1.5E-3</v>
      </c>
      <c r="R54" s="85">
        <v>1.1900000000000001E-2</v>
      </c>
      <c r="S54" s="85">
        <v>2.9999999999999997E-4</v>
      </c>
      <c r="T54" s="85">
        <v>0</v>
      </c>
      <c r="U54" s="85">
        <v>8.0000000000000004E-4</v>
      </c>
      <c r="V54" s="85">
        <v>-1.6999999999999999E-3</v>
      </c>
      <c r="W54" s="85">
        <v>1.1000000000000001E-3</v>
      </c>
      <c r="X54" s="85">
        <v>-1.1000000000000001E-3</v>
      </c>
      <c r="Y54" s="85">
        <v>5.0000000000000001E-4</v>
      </c>
      <c r="Z54" s="85">
        <v>0.14899999999999999</v>
      </c>
      <c r="AA54" s="85">
        <v>1.2699999999999999E-2</v>
      </c>
      <c r="AB54" s="85">
        <v>2.4899999999999999E-2</v>
      </c>
      <c r="AC54" s="85">
        <v>0</v>
      </c>
      <c r="AD54" s="85">
        <v>0</v>
      </c>
      <c r="AE54" s="85">
        <v>-2.9999999999999997E-4</v>
      </c>
      <c r="AF54" s="86">
        <v>2.9999999999999997E-4</v>
      </c>
    </row>
    <row r="55" spans="1:32" x14ac:dyDescent="0.4">
      <c r="A55" s="82" t="s">
        <v>137</v>
      </c>
      <c r="B55" s="83" t="s">
        <v>120</v>
      </c>
      <c r="C55" s="84">
        <v>45551.445069444446</v>
      </c>
      <c r="D55" s="85">
        <v>2.0000000000000001E-4</v>
      </c>
      <c r="E55" s="85">
        <v>2.3999999999999998E-3</v>
      </c>
      <c r="F55" s="85">
        <v>1E-3</v>
      </c>
      <c r="G55" s="85">
        <v>8.0000000000000004E-4</v>
      </c>
      <c r="H55" s="85">
        <v>-1E-4</v>
      </c>
      <c r="I55" s="85">
        <v>0</v>
      </c>
      <c r="J55" s="85">
        <v>4.5999999999999999E-3</v>
      </c>
      <c r="K55" s="85">
        <v>1E-4</v>
      </c>
      <c r="L55" s="85">
        <v>-1E-4</v>
      </c>
      <c r="M55" s="85">
        <v>0</v>
      </c>
      <c r="N55" s="85">
        <v>5.0000000000000001E-4</v>
      </c>
      <c r="O55" s="85">
        <v>6.1999999999999998E-3</v>
      </c>
      <c r="P55" s="85">
        <v>1.6999999999999999E-3</v>
      </c>
      <c r="Q55" s="85">
        <v>-8.9999999999999998E-4</v>
      </c>
      <c r="R55" s="85">
        <v>1.2200000000000001E-2</v>
      </c>
      <c r="S55" s="85">
        <v>2.9999999999999997E-4</v>
      </c>
      <c r="T55" s="85">
        <v>4.0000000000000002E-4</v>
      </c>
      <c r="U55" s="85">
        <v>4.0000000000000002E-4</v>
      </c>
      <c r="V55" s="85">
        <v>-1.8E-3</v>
      </c>
      <c r="W55" s="85">
        <v>2E-3</v>
      </c>
      <c r="X55" s="85">
        <v>-3.2000000000000002E-3</v>
      </c>
      <c r="Y55" s="85">
        <v>3.2000000000000002E-3</v>
      </c>
      <c r="Z55" s="85">
        <v>0.1449</v>
      </c>
      <c r="AA55" s="85">
        <v>1.04E-2</v>
      </c>
      <c r="AB55" s="85">
        <v>2.5499999999999998E-2</v>
      </c>
      <c r="AC55" s="85">
        <v>0</v>
      </c>
      <c r="AD55" s="85">
        <v>0</v>
      </c>
      <c r="AE55" s="85">
        <v>0</v>
      </c>
      <c r="AF55" s="86">
        <v>5.0000000000000001E-4</v>
      </c>
    </row>
    <row r="56" spans="1:32" x14ac:dyDescent="0.4">
      <c r="A56" s="36" t="s">
        <v>177</v>
      </c>
      <c r="B56" s="37" t="s">
        <v>120</v>
      </c>
      <c r="C56" s="38">
        <v>45551.446817129632</v>
      </c>
      <c r="D56" s="39">
        <v>-2.5000000000000001E-3</v>
      </c>
      <c r="E56" s="39">
        <v>3.0999999999999999E-3</v>
      </c>
      <c r="F56" s="39">
        <v>5.0000000000000001E-4</v>
      </c>
      <c r="G56" s="39">
        <v>2.0000000000000001E-4</v>
      </c>
      <c r="H56" s="39">
        <v>-1E-4</v>
      </c>
      <c r="I56" s="39">
        <v>0</v>
      </c>
      <c r="J56" s="39" t="s">
        <v>179</v>
      </c>
      <c r="K56" s="39">
        <v>0</v>
      </c>
      <c r="L56" s="39">
        <v>-2.8E-3</v>
      </c>
      <c r="M56" s="39">
        <v>-1.9400000000000001E-2</v>
      </c>
      <c r="N56" s="39">
        <v>-2.9999999999999997E-4</v>
      </c>
      <c r="O56" s="39">
        <v>1.4E-3</v>
      </c>
      <c r="P56" s="39">
        <v>-3.0999999999999999E-3</v>
      </c>
      <c r="Q56" s="39">
        <v>-6.9999999999999999E-4</v>
      </c>
      <c r="R56" s="39">
        <v>1.46E-2</v>
      </c>
      <c r="S56" s="39">
        <v>99.851600000000005</v>
      </c>
      <c r="T56" s="39">
        <v>-2.9999999999999997E-4</v>
      </c>
      <c r="U56" s="39">
        <v>2.9999999999999997E-4</v>
      </c>
      <c r="V56" s="39">
        <v>-1.8E-3</v>
      </c>
      <c r="W56" s="39">
        <v>2.8E-3</v>
      </c>
      <c r="X56" s="39">
        <v>-3.3E-3</v>
      </c>
      <c r="Y56" s="39">
        <v>-9.8500000000000004E-2</v>
      </c>
      <c r="Z56" s="39">
        <v>0.15379999999999999</v>
      </c>
      <c r="AA56" s="39">
        <v>2.2100000000000002E-2</v>
      </c>
      <c r="AB56" s="39">
        <v>2.5899999999999999E-2</v>
      </c>
      <c r="AC56" s="39">
        <v>0</v>
      </c>
      <c r="AD56" s="39">
        <v>0</v>
      </c>
      <c r="AE56" s="39">
        <v>5.0000000000000001E-4</v>
      </c>
      <c r="AF56" s="40">
        <v>1E-4</v>
      </c>
    </row>
    <row r="57" spans="1:32" x14ac:dyDescent="0.4">
      <c r="A57" s="87" t="s">
        <v>286</v>
      </c>
      <c r="B57" s="52"/>
      <c r="C57" s="88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90">
        <f>IFERROR(S56/S$17," ")</f>
        <v>0.99851600000000007</v>
      </c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6"/>
    </row>
    <row r="58" spans="1:32" x14ac:dyDescent="0.4">
      <c r="A58" s="36" t="s">
        <v>180</v>
      </c>
      <c r="B58" s="37" t="s">
        <v>120</v>
      </c>
      <c r="C58" s="38">
        <v>45551.448576388888</v>
      </c>
      <c r="D58" s="39">
        <v>-1E-4</v>
      </c>
      <c r="E58" s="39">
        <v>0.1027</v>
      </c>
      <c r="F58" s="39">
        <v>2.9999999999999997E-4</v>
      </c>
      <c r="G58" s="39">
        <v>4.4000000000000003E-3</v>
      </c>
      <c r="H58" s="39">
        <v>2E-3</v>
      </c>
      <c r="I58" s="39">
        <v>1E-4</v>
      </c>
      <c r="J58" s="39">
        <v>989.16189999999995</v>
      </c>
      <c r="K58" s="39">
        <v>8.2000000000000007E-3</v>
      </c>
      <c r="L58" s="39">
        <v>2.0000000000000001E-4</v>
      </c>
      <c r="M58" s="39">
        <v>1.1999999999999999E-3</v>
      </c>
      <c r="N58" s="39">
        <v>2.8999999999999998E-3</v>
      </c>
      <c r="O58" s="39">
        <v>4.1999999999999997E-3</v>
      </c>
      <c r="P58" s="39">
        <v>2.7000000000000001E-3</v>
      </c>
      <c r="Q58" s="39">
        <v>-2.3999999999999998E-3</v>
      </c>
      <c r="R58" s="39">
        <v>1023.732</v>
      </c>
      <c r="S58" s="39">
        <v>4.1999999999999997E-3</v>
      </c>
      <c r="T58" s="39">
        <v>6.9999999999999999E-4</v>
      </c>
      <c r="U58" s="39">
        <v>1.7600000000000001E-2</v>
      </c>
      <c r="V58" s="39">
        <v>2.2000000000000001E-3</v>
      </c>
      <c r="W58" s="39">
        <v>4.1999999999999997E-3</v>
      </c>
      <c r="X58" s="39">
        <v>4.7000000000000002E-3</v>
      </c>
      <c r="Y58" s="39">
        <v>4.8099999999999997E-2</v>
      </c>
      <c r="Z58" s="39">
        <v>0.15679999999999999</v>
      </c>
      <c r="AA58" s="39">
        <v>1.4500000000000001E-2</v>
      </c>
      <c r="AB58" s="39">
        <v>5.4699999999999999E-2</v>
      </c>
      <c r="AC58" s="39">
        <v>7.9000000000000008E-3</v>
      </c>
      <c r="AD58" s="39">
        <v>-4.0000000000000002E-4</v>
      </c>
      <c r="AE58" s="39">
        <v>6.9999999999999999E-4</v>
      </c>
      <c r="AF58" s="40">
        <v>1.1900000000000001E-2</v>
      </c>
    </row>
    <row r="59" spans="1:32" x14ac:dyDescent="0.4">
      <c r="A59" s="87" t="s">
        <v>286</v>
      </c>
      <c r="B59" s="52"/>
      <c r="C59" s="88"/>
      <c r="D59" s="85"/>
      <c r="E59" s="85"/>
      <c r="F59" s="85"/>
      <c r="G59" s="85"/>
      <c r="H59" s="85"/>
      <c r="I59" s="85"/>
      <c r="J59" s="90">
        <f>IFERROR(J58/J$18," ")</f>
        <v>0.98916189999999993</v>
      </c>
      <c r="K59" s="85"/>
      <c r="L59" s="85"/>
      <c r="M59" s="85"/>
      <c r="N59" s="85"/>
      <c r="O59" s="85"/>
      <c r="P59" s="85"/>
      <c r="Q59" s="85"/>
      <c r="R59" s="89">
        <f>IFERROR(R58/R$18," ")</f>
        <v>1.0237319999999999</v>
      </c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6"/>
    </row>
    <row r="60" spans="1:32" x14ac:dyDescent="0.4">
      <c r="A60" s="82" t="s">
        <v>119</v>
      </c>
      <c r="B60" s="83" t="s">
        <v>120</v>
      </c>
      <c r="C60" s="84">
        <v>45551.450312499997</v>
      </c>
      <c r="D60" s="85">
        <v>1E-4</v>
      </c>
      <c r="E60" s="85">
        <v>1.1000000000000001E-3</v>
      </c>
      <c r="F60" s="85">
        <v>1.1000000000000001E-3</v>
      </c>
      <c r="G60" s="85">
        <v>4.0000000000000002E-4</v>
      </c>
      <c r="H60" s="85">
        <v>0</v>
      </c>
      <c r="I60" s="85">
        <v>0</v>
      </c>
      <c r="J60" s="85">
        <v>1.2999999999999999E-2</v>
      </c>
      <c r="K60" s="85">
        <v>1E-4</v>
      </c>
      <c r="L60" s="85">
        <v>2.9999999999999997E-4</v>
      </c>
      <c r="M60" s="85">
        <v>1E-4</v>
      </c>
      <c r="N60" s="85">
        <v>0</v>
      </c>
      <c r="O60" s="85">
        <v>8.0000000000000004E-4</v>
      </c>
      <c r="P60" s="85">
        <v>-5.4000000000000003E-3</v>
      </c>
      <c r="Q60" s="85">
        <v>-1.6000000000000001E-3</v>
      </c>
      <c r="R60" s="85">
        <v>2.0400000000000001E-2</v>
      </c>
      <c r="S60" s="85">
        <v>5.9999999999999995E-4</v>
      </c>
      <c r="T60" s="85">
        <v>-5.0000000000000001E-4</v>
      </c>
      <c r="U60" s="85">
        <v>3.2000000000000002E-3</v>
      </c>
      <c r="V60" s="85">
        <v>-1E-4</v>
      </c>
      <c r="W60" s="85">
        <v>1.5E-3</v>
      </c>
      <c r="X60" s="85">
        <v>-4.3E-3</v>
      </c>
      <c r="Y60" s="85">
        <v>3.5999999999999999E-3</v>
      </c>
      <c r="Z60" s="85">
        <v>0.15090000000000001</v>
      </c>
      <c r="AA60" s="85">
        <v>1.3299999999999999E-2</v>
      </c>
      <c r="AB60" s="85">
        <v>2.5999999999999999E-2</v>
      </c>
      <c r="AC60" s="85">
        <v>0</v>
      </c>
      <c r="AD60" s="85">
        <v>1E-4</v>
      </c>
      <c r="AE60" s="85">
        <v>1E-4</v>
      </c>
      <c r="AF60" s="86">
        <v>4.0000000000000002E-4</v>
      </c>
    </row>
    <row r="61" spans="1:32" x14ac:dyDescent="0.4">
      <c r="A61" s="82" t="s">
        <v>137</v>
      </c>
      <c r="B61" s="83" t="s">
        <v>120</v>
      </c>
      <c r="C61" s="84">
        <v>45551.452060185184</v>
      </c>
      <c r="D61" s="85">
        <v>1E-4</v>
      </c>
      <c r="E61" s="85">
        <v>-6.9999999999999999E-4</v>
      </c>
      <c r="F61" s="85">
        <v>5.9999999999999995E-4</v>
      </c>
      <c r="G61" s="85">
        <v>2.9999999999999997E-4</v>
      </c>
      <c r="H61" s="85">
        <v>0</v>
      </c>
      <c r="I61" s="85">
        <v>-1E-4</v>
      </c>
      <c r="J61" s="85">
        <v>8.3999999999999995E-3</v>
      </c>
      <c r="K61" s="85">
        <v>0</v>
      </c>
      <c r="L61" s="85">
        <v>2.0000000000000001E-4</v>
      </c>
      <c r="M61" s="85">
        <v>-1E-4</v>
      </c>
      <c r="N61" s="85">
        <v>2.9999999999999997E-4</v>
      </c>
      <c r="O61" s="85">
        <v>2.9999999999999997E-4</v>
      </c>
      <c r="P61" s="85">
        <v>-8.0000000000000004E-4</v>
      </c>
      <c r="Q61" s="85">
        <v>-1.6000000000000001E-3</v>
      </c>
      <c r="R61" s="85">
        <v>1.7000000000000001E-2</v>
      </c>
      <c r="S61" s="85">
        <v>1E-4</v>
      </c>
      <c r="T61" s="85">
        <v>0</v>
      </c>
      <c r="U61" s="85">
        <v>2.9999999999999997E-4</v>
      </c>
      <c r="V61" s="85">
        <v>-5.0000000000000001E-4</v>
      </c>
      <c r="W61" s="85">
        <v>-8.0000000000000004E-4</v>
      </c>
      <c r="X61" s="85">
        <v>-2.5999999999999999E-3</v>
      </c>
      <c r="Y61" s="85">
        <v>3.0000000000000001E-3</v>
      </c>
      <c r="Z61" s="85">
        <v>0.15140000000000001</v>
      </c>
      <c r="AA61" s="85">
        <v>1.2699999999999999E-2</v>
      </c>
      <c r="AB61" s="85">
        <v>2.69E-2</v>
      </c>
      <c r="AC61" s="85">
        <v>0</v>
      </c>
      <c r="AD61" s="85">
        <v>1E-4</v>
      </c>
      <c r="AE61" s="85">
        <v>-2.9999999999999997E-4</v>
      </c>
      <c r="AF61" s="86">
        <v>1E-4</v>
      </c>
    </row>
    <row r="62" spans="1:32" x14ac:dyDescent="0.4">
      <c r="A62" s="36" t="s">
        <v>181</v>
      </c>
      <c r="B62" s="37" t="s">
        <v>120</v>
      </c>
      <c r="C62" s="38">
        <v>45551.45380787037</v>
      </c>
      <c r="D62" s="39">
        <v>2.0000000000000001E-4</v>
      </c>
      <c r="E62" s="39">
        <v>2.0999999999999999E-3</v>
      </c>
      <c r="F62" s="39">
        <v>1.2999999999999999E-3</v>
      </c>
      <c r="G62" s="39">
        <v>1.6999999999999999E-3</v>
      </c>
      <c r="H62" s="39">
        <v>-2.9999999999999997E-4</v>
      </c>
      <c r="I62" s="39">
        <v>-2.9999999999999997E-4</v>
      </c>
      <c r="J62" s="39">
        <v>9.3200000000000005E-2</v>
      </c>
      <c r="K62" s="39">
        <v>0</v>
      </c>
      <c r="L62" s="39">
        <v>-1E-4</v>
      </c>
      <c r="M62" s="39">
        <v>-2.0000000000000001E-4</v>
      </c>
      <c r="N62" s="39">
        <v>-6.9999999999999999E-4</v>
      </c>
      <c r="O62" s="39">
        <v>1.2999999999999999E-3</v>
      </c>
      <c r="P62" s="39">
        <v>-4.4000000000000003E-3</v>
      </c>
      <c r="Q62" s="39">
        <v>-1.6999999999999999E-3</v>
      </c>
      <c r="R62" s="39">
        <v>1.8100000000000002E-2</v>
      </c>
      <c r="S62" s="39">
        <v>0</v>
      </c>
      <c r="T62" s="39">
        <v>-2.0000000000000001E-4</v>
      </c>
      <c r="U62" s="39">
        <v>8.9999999999999998E-4</v>
      </c>
      <c r="V62" s="39">
        <v>-1.1000000000000001E-3</v>
      </c>
      <c r="W62" s="39">
        <v>-5.0000000000000001E-4</v>
      </c>
      <c r="X62" s="39">
        <v>-5.0000000000000001E-3</v>
      </c>
      <c r="Y62" s="39">
        <v>1E-3</v>
      </c>
      <c r="Z62" s="39">
        <v>0.14749999999999999</v>
      </c>
      <c r="AA62" s="39">
        <v>1.0999999999999999E-2</v>
      </c>
      <c r="AB62" s="39">
        <v>6.6400000000000001E-2</v>
      </c>
      <c r="AC62" s="39">
        <v>0</v>
      </c>
      <c r="AD62" s="39">
        <v>20.1663</v>
      </c>
      <c r="AE62" s="39">
        <v>-5.3E-3</v>
      </c>
      <c r="AF62" s="40">
        <v>-2.0000000000000001E-4</v>
      </c>
    </row>
    <row r="63" spans="1:32" x14ac:dyDescent="0.4">
      <c r="A63" s="87" t="s">
        <v>286</v>
      </c>
      <c r="B63" s="52"/>
      <c r="C63" s="88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9">
        <f>IFERROR(AD62/AD$19," ")</f>
        <v>1.0083150000000001</v>
      </c>
      <c r="AE63" s="85"/>
      <c r="AF63" s="86"/>
    </row>
    <row r="64" spans="1:32" x14ac:dyDescent="0.4">
      <c r="A64" s="82" t="s">
        <v>119</v>
      </c>
      <c r="B64" s="83" t="s">
        <v>120</v>
      </c>
      <c r="C64" s="84">
        <v>45551.455543981479</v>
      </c>
      <c r="D64" s="85">
        <v>1E-4</v>
      </c>
      <c r="E64" s="85">
        <v>0</v>
      </c>
      <c r="F64" s="85">
        <v>6.9999999999999999E-4</v>
      </c>
      <c r="G64" s="85">
        <v>4.0000000000000002E-4</v>
      </c>
      <c r="H64" s="85">
        <v>-1E-4</v>
      </c>
      <c r="I64" s="85">
        <v>-1E-4</v>
      </c>
      <c r="J64" s="85">
        <v>7.7999999999999996E-3</v>
      </c>
      <c r="K64" s="85">
        <v>1E-4</v>
      </c>
      <c r="L64" s="85">
        <v>1E-4</v>
      </c>
      <c r="M64" s="85">
        <v>-4.0000000000000002E-4</v>
      </c>
      <c r="N64" s="85">
        <v>1E-4</v>
      </c>
      <c r="O64" s="85">
        <v>6.9999999999999999E-4</v>
      </c>
      <c r="P64" s="85">
        <v>-4.4000000000000003E-3</v>
      </c>
      <c r="Q64" s="85">
        <v>-1.8E-3</v>
      </c>
      <c r="R64" s="85">
        <v>1.26E-2</v>
      </c>
      <c r="S64" s="85">
        <v>1E-4</v>
      </c>
      <c r="T64" s="85">
        <v>-6.9999999999999999E-4</v>
      </c>
      <c r="U64" s="85">
        <v>3.2000000000000002E-3</v>
      </c>
      <c r="V64" s="85">
        <v>-2E-3</v>
      </c>
      <c r="W64" s="85">
        <v>2E-3</v>
      </c>
      <c r="X64" s="85">
        <v>-1.8E-3</v>
      </c>
      <c r="Y64" s="85">
        <v>2.9999999999999997E-4</v>
      </c>
      <c r="Z64" s="85">
        <v>0.1487</v>
      </c>
      <c r="AA64" s="85">
        <v>1.3299999999999999E-2</v>
      </c>
      <c r="AB64" s="85">
        <v>2.9499999999999998E-2</v>
      </c>
      <c r="AC64" s="85">
        <v>0</v>
      </c>
      <c r="AD64" s="85">
        <v>4.4999999999999997E-3</v>
      </c>
      <c r="AE64" s="85">
        <v>-4.0000000000000002E-4</v>
      </c>
      <c r="AF64" s="86">
        <v>2.9999999999999997E-4</v>
      </c>
    </row>
    <row r="65" spans="1:32" x14ac:dyDescent="0.4">
      <c r="A65" s="82" t="s">
        <v>137</v>
      </c>
      <c r="B65" s="83" t="s">
        <v>120</v>
      </c>
      <c r="C65" s="84">
        <v>45551.457291666666</v>
      </c>
      <c r="D65" s="85">
        <v>1E-4</v>
      </c>
      <c r="E65" s="85">
        <v>-4.0000000000000002E-4</v>
      </c>
      <c r="F65" s="85">
        <v>-1.6999999999999999E-3</v>
      </c>
      <c r="G65" s="85">
        <v>5.0000000000000001E-4</v>
      </c>
      <c r="H65" s="85">
        <v>-1E-4</v>
      </c>
      <c r="I65" s="85">
        <v>0</v>
      </c>
      <c r="J65" s="85">
        <v>4.4999999999999997E-3</v>
      </c>
      <c r="K65" s="85">
        <v>2.0000000000000001E-4</v>
      </c>
      <c r="L65" s="85">
        <v>2.9999999999999997E-4</v>
      </c>
      <c r="M65" s="85">
        <v>0</v>
      </c>
      <c r="N65" s="85">
        <v>2.9999999999999997E-4</v>
      </c>
      <c r="O65" s="85">
        <v>5.9999999999999995E-4</v>
      </c>
      <c r="P65" s="85">
        <v>-7.3000000000000001E-3</v>
      </c>
      <c r="Q65" s="85">
        <v>-1.6000000000000001E-3</v>
      </c>
      <c r="R65" s="85">
        <v>1.54E-2</v>
      </c>
      <c r="S65" s="85">
        <v>0</v>
      </c>
      <c r="T65" s="85">
        <v>-2.9999999999999997E-4</v>
      </c>
      <c r="U65" s="85">
        <v>1.1000000000000001E-3</v>
      </c>
      <c r="V65" s="85">
        <v>-1.2999999999999999E-3</v>
      </c>
      <c r="W65" s="85">
        <v>2.0000000000000001E-4</v>
      </c>
      <c r="X65" s="85">
        <v>-3.2000000000000002E-3</v>
      </c>
      <c r="Y65" s="85">
        <v>3.3E-3</v>
      </c>
      <c r="Z65" s="85">
        <v>0.14990000000000001</v>
      </c>
      <c r="AA65" s="85">
        <v>1.7299999999999999E-2</v>
      </c>
      <c r="AB65" s="85">
        <v>2.8400000000000002E-2</v>
      </c>
      <c r="AC65" s="85">
        <v>0</v>
      </c>
      <c r="AD65" s="85">
        <v>1.5E-3</v>
      </c>
      <c r="AE65" s="85">
        <v>-2.9999999999999997E-4</v>
      </c>
      <c r="AF65" s="86">
        <v>1E-4</v>
      </c>
    </row>
    <row r="66" spans="1:32" x14ac:dyDescent="0.4">
      <c r="A66" s="82" t="s">
        <v>183</v>
      </c>
      <c r="B66" s="83" t="s">
        <v>120</v>
      </c>
      <c r="C66" s="84">
        <v>45551.459016203706</v>
      </c>
      <c r="D66" s="85">
        <v>-1E-4</v>
      </c>
      <c r="E66" s="85">
        <v>-2.9999999999999997E-4</v>
      </c>
      <c r="F66" s="85">
        <v>5.9999999999999995E-4</v>
      </c>
      <c r="G66" s="85">
        <v>2.9999999999999997E-4</v>
      </c>
      <c r="H66" s="85">
        <v>-1E-4</v>
      </c>
      <c r="I66" s="85">
        <v>0</v>
      </c>
      <c r="J66" s="85">
        <v>1.8E-3</v>
      </c>
      <c r="K66" s="85">
        <v>-1E-4</v>
      </c>
      <c r="L66" s="85">
        <v>0</v>
      </c>
      <c r="M66" s="85">
        <v>0</v>
      </c>
      <c r="N66" s="85">
        <v>0</v>
      </c>
      <c r="O66" s="85">
        <v>4.0000000000000002E-4</v>
      </c>
      <c r="P66" s="85">
        <v>-1.21E-2</v>
      </c>
      <c r="Q66" s="85">
        <v>-1.1000000000000001E-3</v>
      </c>
      <c r="R66" s="85">
        <v>1.44E-2</v>
      </c>
      <c r="S66" s="85">
        <v>2.9999999999999997E-4</v>
      </c>
      <c r="T66" s="85">
        <v>0</v>
      </c>
      <c r="U66" s="85">
        <v>-8.0000000000000004E-4</v>
      </c>
      <c r="V66" s="85">
        <v>-8.0000000000000004E-4</v>
      </c>
      <c r="W66" s="85">
        <v>-8.0000000000000004E-4</v>
      </c>
      <c r="X66" s="85">
        <v>-2.5000000000000001E-3</v>
      </c>
      <c r="Y66" s="85">
        <v>0</v>
      </c>
      <c r="Z66" s="85">
        <v>0.14430000000000001</v>
      </c>
      <c r="AA66" s="85">
        <v>1.21E-2</v>
      </c>
      <c r="AB66" s="85">
        <v>2.7799999999999998E-2</v>
      </c>
      <c r="AC66" s="85">
        <v>0</v>
      </c>
      <c r="AD66" s="85">
        <v>8.0000000000000004E-4</v>
      </c>
      <c r="AE66" s="85">
        <v>-2.0000000000000001E-4</v>
      </c>
      <c r="AF66" s="86">
        <v>1E-4</v>
      </c>
    </row>
    <row r="67" spans="1:32" x14ac:dyDescent="0.4">
      <c r="A67" s="46" t="s">
        <v>184</v>
      </c>
      <c r="B67" s="47" t="s">
        <v>120</v>
      </c>
      <c r="C67" s="48">
        <v>45551.460775462961</v>
      </c>
      <c r="D67" s="49">
        <v>5.0774999999999997</v>
      </c>
      <c r="E67" s="49">
        <v>4.9720000000000004</v>
      </c>
      <c r="F67" s="49">
        <v>5.1285999999999996</v>
      </c>
      <c r="G67" s="49">
        <v>4.9878</v>
      </c>
      <c r="H67" s="49">
        <v>5.0499000000000001</v>
      </c>
      <c r="I67" s="49">
        <v>5.0091999999999999</v>
      </c>
      <c r="J67" s="49">
        <v>5.0185000000000004</v>
      </c>
      <c r="K67" s="49">
        <v>4.9924999999999997</v>
      </c>
      <c r="L67" s="49">
        <v>5.0762999999999998</v>
      </c>
      <c r="M67" s="49">
        <v>4.9767000000000001</v>
      </c>
      <c r="N67" s="49">
        <v>4.9805999999999999</v>
      </c>
      <c r="O67" s="49">
        <v>4.9897</v>
      </c>
      <c r="P67" s="49">
        <v>5.0415999999999999</v>
      </c>
      <c r="Q67" s="49">
        <v>5.0420999999999996</v>
      </c>
      <c r="R67" s="49">
        <v>4.9081999999999999</v>
      </c>
      <c r="S67" s="49">
        <v>4.9660000000000002</v>
      </c>
      <c r="T67" s="49">
        <v>5.2976999999999999</v>
      </c>
      <c r="U67" s="49">
        <v>5.0765000000000002</v>
      </c>
      <c r="V67" s="49">
        <v>4.9848999999999997</v>
      </c>
      <c r="W67" s="49">
        <v>5.0175000000000001</v>
      </c>
      <c r="X67" s="49">
        <v>5.2862999999999998</v>
      </c>
      <c r="Y67" s="49">
        <v>4.9194000000000004</v>
      </c>
      <c r="Z67" s="49">
        <v>4.8948</v>
      </c>
      <c r="AA67" s="49">
        <v>5.04</v>
      </c>
      <c r="AB67" s="49">
        <v>4.8171999999999997</v>
      </c>
      <c r="AC67" s="49">
        <v>5.0491000000000001</v>
      </c>
      <c r="AD67" s="49">
        <v>5.0118</v>
      </c>
      <c r="AE67" s="49">
        <v>5.0597000000000003</v>
      </c>
      <c r="AF67" s="50">
        <v>4.9762000000000004</v>
      </c>
    </row>
    <row r="68" spans="1:32" x14ac:dyDescent="0.4">
      <c r="A68" s="87" t="s">
        <v>286</v>
      </c>
      <c r="B68" s="52"/>
      <c r="C68" s="88"/>
      <c r="D68" s="90">
        <f t="shared" ref="D68:AF68" si="0">IFERROR(D67/D$23," ")</f>
        <v>1.0154999999999998</v>
      </c>
      <c r="E68" s="90">
        <f t="shared" si="0"/>
        <v>0.99440000000000006</v>
      </c>
      <c r="F68" s="90">
        <f t="shared" si="0"/>
        <v>1.02572</v>
      </c>
      <c r="G68" s="90">
        <f t="shared" si="0"/>
        <v>0.99756</v>
      </c>
      <c r="H68" s="90">
        <f t="shared" si="0"/>
        <v>1.0099800000000001</v>
      </c>
      <c r="I68" s="90">
        <f t="shared" si="0"/>
        <v>1.0018400000000001</v>
      </c>
      <c r="J68" s="90">
        <f t="shared" si="0"/>
        <v>1.0037</v>
      </c>
      <c r="K68" s="90">
        <f t="shared" si="0"/>
        <v>0.99849999999999994</v>
      </c>
      <c r="L68" s="90">
        <f t="shared" si="0"/>
        <v>1.0152600000000001</v>
      </c>
      <c r="M68" s="90">
        <f t="shared" si="0"/>
        <v>0.99534</v>
      </c>
      <c r="N68" s="90">
        <f t="shared" si="0"/>
        <v>0.99612000000000001</v>
      </c>
      <c r="O68" s="90">
        <f t="shared" si="0"/>
        <v>0.99794000000000005</v>
      </c>
      <c r="P68" s="90">
        <f t="shared" si="0"/>
        <v>1.0083199999999999</v>
      </c>
      <c r="Q68" s="90">
        <f t="shared" si="0"/>
        <v>1.0084199999999999</v>
      </c>
      <c r="R68" s="90">
        <f t="shared" si="0"/>
        <v>0.98163999999999996</v>
      </c>
      <c r="S68" s="90">
        <f t="shared" si="0"/>
        <v>0.99320000000000008</v>
      </c>
      <c r="T68" s="90">
        <f t="shared" si="0"/>
        <v>1.0595399999999999</v>
      </c>
      <c r="U68" s="90">
        <f t="shared" si="0"/>
        <v>1.0153000000000001</v>
      </c>
      <c r="V68" s="90">
        <f t="shared" si="0"/>
        <v>0.99697999999999998</v>
      </c>
      <c r="W68" s="90">
        <f t="shared" si="0"/>
        <v>1.0035000000000001</v>
      </c>
      <c r="X68" s="90">
        <f t="shared" si="0"/>
        <v>1.0572599999999999</v>
      </c>
      <c r="Y68" s="90">
        <f t="shared" si="0"/>
        <v>0.98388000000000009</v>
      </c>
      <c r="Z68" s="90">
        <f t="shared" si="0"/>
        <v>0.97896000000000005</v>
      </c>
      <c r="AA68" s="90">
        <f t="shared" si="0"/>
        <v>1.008</v>
      </c>
      <c r="AB68" s="90">
        <f t="shared" si="0"/>
        <v>0.96343999999999996</v>
      </c>
      <c r="AC68" s="90">
        <f t="shared" si="0"/>
        <v>1.0098199999999999</v>
      </c>
      <c r="AD68" s="90">
        <f t="shared" si="0"/>
        <v>1.0023599999999999</v>
      </c>
      <c r="AE68" s="90">
        <f t="shared" si="0"/>
        <v>1.0119400000000001</v>
      </c>
      <c r="AF68" s="92">
        <f t="shared" si="0"/>
        <v>0.99524000000000012</v>
      </c>
    </row>
    <row r="69" spans="1:32" x14ac:dyDescent="0.4">
      <c r="A69" s="82" t="s">
        <v>137</v>
      </c>
      <c r="B69" s="83" t="s">
        <v>120</v>
      </c>
      <c r="C69" s="84">
        <v>45551.462511574071</v>
      </c>
      <c r="D69" s="85">
        <v>-1E-4</v>
      </c>
      <c r="E69" s="85">
        <v>2.3E-3</v>
      </c>
      <c r="F69" s="85">
        <v>1.52E-2</v>
      </c>
      <c r="G69" s="85">
        <v>2.7000000000000001E-3</v>
      </c>
      <c r="H69" s="85">
        <v>0</v>
      </c>
      <c r="I69" s="85">
        <v>1E-4</v>
      </c>
      <c r="J69" s="85">
        <v>4.4999999999999997E-3</v>
      </c>
      <c r="K69" s="85">
        <v>2.0000000000000001E-4</v>
      </c>
      <c r="L69" s="85">
        <v>0</v>
      </c>
      <c r="M69" s="85">
        <v>-1E-4</v>
      </c>
      <c r="N69" s="85">
        <v>2.0000000000000001E-4</v>
      </c>
      <c r="O69" s="85">
        <v>1.2999999999999999E-3</v>
      </c>
      <c r="P69" s="85">
        <v>-2.0000000000000001E-4</v>
      </c>
      <c r="Q69" s="85">
        <v>-1.9E-3</v>
      </c>
      <c r="R69" s="85">
        <v>1.1900000000000001E-2</v>
      </c>
      <c r="S69" s="85">
        <v>2.0000000000000001E-4</v>
      </c>
      <c r="T69" s="85">
        <v>4.4699999999999997E-2</v>
      </c>
      <c r="U69" s="85">
        <v>5.9999999999999995E-4</v>
      </c>
      <c r="V69" s="85">
        <v>-1.8E-3</v>
      </c>
      <c r="W69" s="85">
        <v>2E-3</v>
      </c>
      <c r="X69" s="85">
        <v>-8.0000000000000004E-4</v>
      </c>
      <c r="Y69" s="85">
        <v>4.0000000000000001E-3</v>
      </c>
      <c r="Z69" s="85">
        <v>0.15310000000000001</v>
      </c>
      <c r="AA69" s="85">
        <v>3.1600000000000003E-2</v>
      </c>
      <c r="AB69" s="85">
        <v>3.0800000000000001E-2</v>
      </c>
      <c r="AC69" s="85">
        <v>1E-4</v>
      </c>
      <c r="AD69" s="85">
        <v>1.9E-3</v>
      </c>
      <c r="AE69" s="85">
        <v>1E-4</v>
      </c>
      <c r="AF69" s="86">
        <v>5.0000000000000001E-4</v>
      </c>
    </row>
    <row r="70" spans="1:32" x14ac:dyDescent="0.4">
      <c r="A70" s="82" t="s">
        <v>185</v>
      </c>
      <c r="B70" s="83" t="s">
        <v>120</v>
      </c>
      <c r="C70" s="84">
        <v>45551.464247685188</v>
      </c>
      <c r="D70" s="85">
        <v>1E-4</v>
      </c>
      <c r="E70" s="85">
        <v>4.0000000000000002E-4</v>
      </c>
      <c r="F70" s="85">
        <v>3.5000000000000001E-3</v>
      </c>
      <c r="G70" s="85">
        <v>1.2999999999999999E-3</v>
      </c>
      <c r="H70" s="85">
        <v>0</v>
      </c>
      <c r="I70" s="85">
        <v>-1E-4</v>
      </c>
      <c r="J70" s="85">
        <v>-5.9999999999999995E-4</v>
      </c>
      <c r="K70" s="85">
        <v>0</v>
      </c>
      <c r="L70" s="85">
        <v>-1E-4</v>
      </c>
      <c r="M70" s="85">
        <v>-4.0000000000000002E-4</v>
      </c>
      <c r="N70" s="85">
        <v>2.0000000000000001E-4</v>
      </c>
      <c r="O70" s="85">
        <v>-1E-4</v>
      </c>
      <c r="P70" s="85">
        <v>-5.1000000000000004E-3</v>
      </c>
      <c r="Q70" s="85">
        <v>-1.6000000000000001E-3</v>
      </c>
      <c r="R70" s="85">
        <v>1.0200000000000001E-2</v>
      </c>
      <c r="S70" s="85">
        <v>2.0000000000000001E-4</v>
      </c>
      <c r="T70" s="85">
        <v>1.24E-2</v>
      </c>
      <c r="U70" s="85">
        <v>5.0000000000000001E-4</v>
      </c>
      <c r="V70" s="85">
        <v>-1.6000000000000001E-3</v>
      </c>
      <c r="W70" s="85">
        <v>2.5999999999999999E-3</v>
      </c>
      <c r="X70" s="85">
        <v>-6.9999999999999999E-4</v>
      </c>
      <c r="Y70" s="85">
        <v>8.0000000000000004E-4</v>
      </c>
      <c r="Z70" s="85">
        <v>0.14460000000000001</v>
      </c>
      <c r="AA70" s="85">
        <v>1.5299999999999999E-2</v>
      </c>
      <c r="AB70" s="85">
        <v>0.03</v>
      </c>
      <c r="AC70" s="85">
        <v>0</v>
      </c>
      <c r="AD70" s="85">
        <v>8.0000000000000004E-4</v>
      </c>
      <c r="AE70" s="85">
        <v>0</v>
      </c>
      <c r="AF70" s="86">
        <v>1E-4</v>
      </c>
    </row>
    <row r="71" spans="1:32" x14ac:dyDescent="0.4">
      <c r="A71" s="41" t="s">
        <v>186</v>
      </c>
      <c r="B71" s="42" t="s">
        <v>120</v>
      </c>
      <c r="C71" s="43">
        <v>45551.465995370374</v>
      </c>
      <c r="D71" s="44">
        <v>0.49270000000000003</v>
      </c>
      <c r="E71" s="44">
        <v>0.4909</v>
      </c>
      <c r="F71" s="44">
        <v>0.4909</v>
      </c>
      <c r="G71" s="44">
        <v>0.49280000000000002</v>
      </c>
      <c r="H71" s="44">
        <v>0.50170000000000003</v>
      </c>
      <c r="I71" s="44">
        <v>0.49149999999999999</v>
      </c>
      <c r="J71" s="44">
        <v>0.52710000000000001</v>
      </c>
      <c r="K71" s="44">
        <v>0.49280000000000002</v>
      </c>
      <c r="L71" s="44">
        <v>0.50170000000000003</v>
      </c>
      <c r="M71" s="44">
        <v>0.495</v>
      </c>
      <c r="N71" s="44">
        <v>0.49009999999999998</v>
      </c>
      <c r="O71" s="44">
        <v>0.49669999999999997</v>
      </c>
      <c r="P71" s="44">
        <v>0.4768</v>
      </c>
      <c r="Q71" s="44">
        <v>0.50070000000000003</v>
      </c>
      <c r="R71" s="44">
        <v>0.47889999999999999</v>
      </c>
      <c r="S71" s="44">
        <v>0.49680000000000002</v>
      </c>
      <c r="T71" s="44">
        <v>0.49519999999999997</v>
      </c>
      <c r="U71" s="44">
        <v>0.51290000000000002</v>
      </c>
      <c r="V71" s="44">
        <v>0.49349999999999999</v>
      </c>
      <c r="W71" s="44">
        <v>0.49299999999999999</v>
      </c>
      <c r="X71" s="44">
        <v>0.51680000000000004</v>
      </c>
      <c r="Y71" s="44">
        <v>0.48139999999999999</v>
      </c>
      <c r="Z71" s="44">
        <v>0.4738</v>
      </c>
      <c r="AA71" s="44">
        <v>0.4904</v>
      </c>
      <c r="AB71" s="44">
        <v>0.51859999999999995</v>
      </c>
      <c r="AC71" s="44">
        <v>0.5</v>
      </c>
      <c r="AD71" s="44">
        <v>0.4889</v>
      </c>
      <c r="AE71" s="44">
        <v>0.4975</v>
      </c>
      <c r="AF71" s="45">
        <v>0.50290000000000001</v>
      </c>
    </row>
    <row r="72" spans="1:32" x14ac:dyDescent="0.4">
      <c r="A72" s="41" t="s">
        <v>187</v>
      </c>
      <c r="B72" s="42" t="s">
        <v>120</v>
      </c>
      <c r="C72" s="43">
        <v>45551.470405092594</v>
      </c>
      <c r="D72" s="44">
        <v>0.4919</v>
      </c>
      <c r="E72" s="44">
        <v>0.49430000000000002</v>
      </c>
      <c r="F72" s="44">
        <v>0.48409999999999997</v>
      </c>
      <c r="G72" s="44">
        <v>0.49330000000000002</v>
      </c>
      <c r="H72" s="44">
        <v>0.50790000000000002</v>
      </c>
      <c r="I72" s="44">
        <v>0.49370000000000003</v>
      </c>
      <c r="J72" s="44">
        <v>0.52569999999999995</v>
      </c>
      <c r="K72" s="44">
        <v>0.49209999999999998</v>
      </c>
      <c r="L72" s="44">
        <v>0.50170000000000003</v>
      </c>
      <c r="M72" s="44">
        <v>0.49419999999999997</v>
      </c>
      <c r="N72" s="44">
        <v>0.48820000000000002</v>
      </c>
      <c r="O72" s="44">
        <v>0.50229999999999997</v>
      </c>
      <c r="P72" s="44">
        <v>0.48099999999999998</v>
      </c>
      <c r="Q72" s="44">
        <v>0.50349999999999995</v>
      </c>
      <c r="R72" s="44">
        <v>0.47789999999999999</v>
      </c>
      <c r="S72" s="44">
        <v>0.50080000000000002</v>
      </c>
      <c r="T72" s="44">
        <v>0.495</v>
      </c>
      <c r="U72" s="44">
        <v>0.51719999999999999</v>
      </c>
      <c r="V72" s="44">
        <v>0.49259999999999998</v>
      </c>
      <c r="W72" s="44">
        <v>0.4859</v>
      </c>
      <c r="X72" s="44">
        <v>0.51570000000000005</v>
      </c>
      <c r="Y72" s="44">
        <v>0.47939999999999999</v>
      </c>
      <c r="Z72" s="44">
        <v>0.52059999999999995</v>
      </c>
      <c r="AA72" s="44">
        <v>0.49370000000000003</v>
      </c>
      <c r="AB72" s="44">
        <v>0.51900000000000002</v>
      </c>
      <c r="AC72" s="44">
        <v>0.504</v>
      </c>
      <c r="AD72" s="44">
        <v>0.4879</v>
      </c>
      <c r="AE72" s="44">
        <v>0.49669999999999997</v>
      </c>
      <c r="AF72" s="45">
        <v>0.50319999999999998</v>
      </c>
    </row>
    <row r="73" spans="1:32" x14ac:dyDescent="0.4">
      <c r="A73" s="87" t="s">
        <v>287</v>
      </c>
      <c r="B73" s="93"/>
      <c r="C73" s="93"/>
      <c r="D73" s="94">
        <f t="shared" ref="D73:P73" si="1">(ABS((D71-D72)/((D71+D72)/2)))</f>
        <v>1.6250253910217811E-3</v>
      </c>
      <c r="E73" s="94">
        <f t="shared" si="1"/>
        <v>6.9021518473406695E-3</v>
      </c>
      <c r="F73" s="94">
        <f t="shared" si="1"/>
        <v>1.3948717948718006E-2</v>
      </c>
      <c r="G73" s="94">
        <f t="shared" si="1"/>
        <v>1.0140959334753077E-3</v>
      </c>
      <c r="H73" s="94">
        <f t="shared" si="1"/>
        <v>1.2282091917591092E-2</v>
      </c>
      <c r="I73" s="94">
        <f t="shared" si="1"/>
        <v>4.466098254161663E-3</v>
      </c>
      <c r="J73" s="94">
        <f t="shared" si="1"/>
        <v>2.6595744680852356E-3</v>
      </c>
      <c r="K73" s="94">
        <f t="shared" si="1"/>
        <v>1.4214641080313411E-3</v>
      </c>
      <c r="L73" s="94">
        <f t="shared" si="1"/>
        <v>0</v>
      </c>
      <c r="M73" s="94">
        <f t="shared" si="1"/>
        <v>1.6174686615447289E-3</v>
      </c>
      <c r="N73" s="94">
        <f t="shared" si="1"/>
        <v>3.8842890728814422E-3</v>
      </c>
      <c r="O73" s="94">
        <f t="shared" si="1"/>
        <v>1.12112112112112E-2</v>
      </c>
      <c r="P73" s="94">
        <f t="shared" si="1"/>
        <v>8.7700981415744037E-3</v>
      </c>
      <c r="Q73" s="94">
        <f>(ABS((61-62)/((61+62)/2)))</f>
        <v>1.6260162601626018E-2</v>
      </c>
      <c r="R73" s="94">
        <f t="shared" ref="R73:AF73" si="2">(ABS((R71-R72)/((R71+R72)/2)))</f>
        <v>2.0903010033444837E-3</v>
      </c>
      <c r="S73" s="94">
        <f t="shared" si="2"/>
        <v>8.0192461908580662E-3</v>
      </c>
      <c r="T73" s="94">
        <f t="shared" si="2"/>
        <v>4.0395879620274284E-4</v>
      </c>
      <c r="U73" s="94">
        <f t="shared" si="2"/>
        <v>8.3487040093194256E-3</v>
      </c>
      <c r="V73" s="94">
        <f t="shared" si="2"/>
        <v>1.8253726802555763E-3</v>
      </c>
      <c r="W73" s="94">
        <f t="shared" si="2"/>
        <v>1.4506078251098162E-2</v>
      </c>
      <c r="X73" s="94">
        <f t="shared" si="2"/>
        <v>2.1307506053268566E-3</v>
      </c>
      <c r="Y73" s="94">
        <f t="shared" si="2"/>
        <v>4.1631973355537094E-3</v>
      </c>
      <c r="Z73" s="94">
        <f t="shared" si="2"/>
        <v>9.4127111826226781E-2</v>
      </c>
      <c r="AA73" s="94">
        <f t="shared" si="2"/>
        <v>6.7066355045219492E-3</v>
      </c>
      <c r="AB73" s="94">
        <f t="shared" si="2"/>
        <v>7.710100231304299E-4</v>
      </c>
      <c r="AC73" s="94">
        <f t="shared" si="2"/>
        <v>7.9681274900398474E-3</v>
      </c>
      <c r="AD73" s="94">
        <f t="shared" si="2"/>
        <v>2.0475020475020493E-3</v>
      </c>
      <c r="AE73" s="94">
        <f t="shared" si="2"/>
        <v>1.6093341380004486E-3</v>
      </c>
      <c r="AF73" s="95">
        <f t="shared" si="2"/>
        <v>5.9636219063704794E-4</v>
      </c>
    </row>
    <row r="74" spans="1:32" x14ac:dyDescent="0.4">
      <c r="A74" s="41" t="s">
        <v>186</v>
      </c>
      <c r="B74" s="42" t="s">
        <v>120</v>
      </c>
      <c r="C74" s="43">
        <v>45551.465995370374</v>
      </c>
      <c r="D74" s="44">
        <v>0.49270000000000003</v>
      </c>
      <c r="E74" s="44">
        <v>0.4909</v>
      </c>
      <c r="F74" s="44">
        <v>0.4909</v>
      </c>
      <c r="G74" s="44">
        <v>0.49280000000000002</v>
      </c>
      <c r="H74" s="44">
        <v>0.50170000000000003</v>
      </c>
      <c r="I74" s="44">
        <v>0.49149999999999999</v>
      </c>
      <c r="J74" s="44">
        <v>0.52710000000000001</v>
      </c>
      <c r="K74" s="44">
        <v>0.49280000000000002</v>
      </c>
      <c r="L74" s="44">
        <v>0.50170000000000003</v>
      </c>
      <c r="M74" s="44">
        <v>0.495</v>
      </c>
      <c r="N74" s="44">
        <v>0.49009999999999998</v>
      </c>
      <c r="O74" s="44">
        <v>0.49669999999999997</v>
      </c>
      <c r="P74" s="44">
        <v>0.4768</v>
      </c>
      <c r="Q74" s="44">
        <v>0.50070000000000003</v>
      </c>
      <c r="R74" s="44">
        <v>0.47889999999999999</v>
      </c>
      <c r="S74" s="44">
        <v>0.49680000000000002</v>
      </c>
      <c r="T74" s="44">
        <v>0.49519999999999997</v>
      </c>
      <c r="U74" s="44">
        <v>0.51290000000000002</v>
      </c>
      <c r="V74" s="44">
        <v>0.49349999999999999</v>
      </c>
      <c r="W74" s="44">
        <v>0.49299999999999999</v>
      </c>
      <c r="X74" s="44">
        <v>0.51680000000000004</v>
      </c>
      <c r="Y74" s="44">
        <v>0.48139999999999999</v>
      </c>
      <c r="Z74" s="44">
        <v>0.4738</v>
      </c>
      <c r="AA74" s="44">
        <v>0.4904</v>
      </c>
      <c r="AB74" s="44">
        <v>0.51859999999999995</v>
      </c>
      <c r="AC74" s="44">
        <v>0.5</v>
      </c>
      <c r="AD74" s="44">
        <v>0.4889</v>
      </c>
      <c r="AE74" s="44">
        <v>0.4975</v>
      </c>
      <c r="AF74" s="45">
        <v>0.50290000000000001</v>
      </c>
    </row>
    <row r="75" spans="1:32" x14ac:dyDescent="0.4">
      <c r="A75" s="87" t="s">
        <v>286</v>
      </c>
      <c r="B75" s="52"/>
      <c r="C75" s="88"/>
      <c r="D75" s="90">
        <f t="shared" ref="D75:AF75" si="3">IFERROR(D74/D$20," ")</f>
        <v>0.98540000000000005</v>
      </c>
      <c r="E75" s="90">
        <f t="shared" si="3"/>
        <v>0.98180000000000001</v>
      </c>
      <c r="F75" s="90">
        <f t="shared" si="3"/>
        <v>0.98180000000000001</v>
      </c>
      <c r="G75" s="90">
        <f t="shared" si="3"/>
        <v>0.98560000000000003</v>
      </c>
      <c r="H75" s="90">
        <f t="shared" si="3"/>
        <v>1.0034000000000001</v>
      </c>
      <c r="I75" s="90">
        <f t="shared" si="3"/>
        <v>0.98299999999999998</v>
      </c>
      <c r="J75" s="90">
        <f t="shared" si="3"/>
        <v>1.0542</v>
      </c>
      <c r="K75" s="90">
        <f t="shared" si="3"/>
        <v>0.98560000000000003</v>
      </c>
      <c r="L75" s="90">
        <f t="shared" si="3"/>
        <v>1.0034000000000001</v>
      </c>
      <c r="M75" s="90">
        <f t="shared" si="3"/>
        <v>0.99</v>
      </c>
      <c r="N75" s="90">
        <f t="shared" si="3"/>
        <v>0.98019999999999996</v>
      </c>
      <c r="O75" s="90">
        <f t="shared" si="3"/>
        <v>0.99339999999999995</v>
      </c>
      <c r="P75" s="90">
        <f t="shared" si="3"/>
        <v>0.9536</v>
      </c>
      <c r="Q75" s="90">
        <f t="shared" si="3"/>
        <v>1.0014000000000001</v>
      </c>
      <c r="R75" s="90">
        <f t="shared" si="3"/>
        <v>0.95779999999999998</v>
      </c>
      <c r="S75" s="90">
        <f t="shared" si="3"/>
        <v>0.99360000000000004</v>
      </c>
      <c r="T75" s="90">
        <f t="shared" si="3"/>
        <v>0.99039999999999995</v>
      </c>
      <c r="U75" s="90">
        <f t="shared" si="3"/>
        <v>1.0258</v>
      </c>
      <c r="V75" s="90">
        <f t="shared" si="3"/>
        <v>0.98699999999999999</v>
      </c>
      <c r="W75" s="90">
        <f t="shared" si="3"/>
        <v>0.98599999999999999</v>
      </c>
      <c r="X75" s="90">
        <f t="shared" si="3"/>
        <v>1.0336000000000001</v>
      </c>
      <c r="Y75" s="90">
        <f t="shared" si="3"/>
        <v>0.96279999999999999</v>
      </c>
      <c r="Z75" s="90">
        <f t="shared" si="3"/>
        <v>0.9476</v>
      </c>
      <c r="AA75" s="90">
        <f t="shared" si="3"/>
        <v>0.98080000000000001</v>
      </c>
      <c r="AB75" s="90">
        <f t="shared" si="3"/>
        <v>1.0371999999999999</v>
      </c>
      <c r="AC75" s="90">
        <f t="shared" si="3"/>
        <v>1</v>
      </c>
      <c r="AD75" s="90">
        <f t="shared" si="3"/>
        <v>0.9778</v>
      </c>
      <c r="AE75" s="90">
        <f t="shared" si="3"/>
        <v>0.995</v>
      </c>
      <c r="AF75" s="92">
        <f t="shared" si="3"/>
        <v>1.0058</v>
      </c>
    </row>
    <row r="76" spans="1:32" x14ac:dyDescent="0.4">
      <c r="A76" s="41" t="s">
        <v>187</v>
      </c>
      <c r="B76" s="42" t="s">
        <v>120</v>
      </c>
      <c r="C76" s="43">
        <v>45551.470405092594</v>
      </c>
      <c r="D76" s="44">
        <v>0.4919</v>
      </c>
      <c r="E76" s="44">
        <v>0.49430000000000002</v>
      </c>
      <c r="F76" s="44">
        <v>0.48409999999999997</v>
      </c>
      <c r="G76" s="44">
        <v>0.49330000000000002</v>
      </c>
      <c r="H76" s="44">
        <v>0.50790000000000002</v>
      </c>
      <c r="I76" s="44">
        <v>0.49370000000000003</v>
      </c>
      <c r="J76" s="44">
        <v>0.52569999999999995</v>
      </c>
      <c r="K76" s="44">
        <v>0.49209999999999998</v>
      </c>
      <c r="L76" s="44">
        <v>0.50170000000000003</v>
      </c>
      <c r="M76" s="44">
        <v>0.49419999999999997</v>
      </c>
      <c r="N76" s="44">
        <v>0.48820000000000002</v>
      </c>
      <c r="O76" s="44">
        <v>0.50229999999999997</v>
      </c>
      <c r="P76" s="44">
        <v>0.48099999999999998</v>
      </c>
      <c r="Q76" s="44">
        <v>0.50349999999999995</v>
      </c>
      <c r="R76" s="44">
        <v>0.47789999999999999</v>
      </c>
      <c r="S76" s="44">
        <v>0.50080000000000002</v>
      </c>
      <c r="T76" s="44">
        <v>0.495</v>
      </c>
      <c r="U76" s="44">
        <v>0.51719999999999999</v>
      </c>
      <c r="V76" s="44">
        <v>0.49259999999999998</v>
      </c>
      <c r="W76" s="44">
        <v>0.4859</v>
      </c>
      <c r="X76" s="44">
        <v>0.51570000000000005</v>
      </c>
      <c r="Y76" s="44">
        <v>0.47939999999999999</v>
      </c>
      <c r="Z76" s="44">
        <v>0.52059999999999995</v>
      </c>
      <c r="AA76" s="44">
        <v>0.49370000000000003</v>
      </c>
      <c r="AB76" s="44">
        <v>0.51900000000000002</v>
      </c>
      <c r="AC76" s="44">
        <v>0.504</v>
      </c>
      <c r="AD76" s="44">
        <v>0.4879</v>
      </c>
      <c r="AE76" s="44">
        <v>0.49669999999999997</v>
      </c>
      <c r="AF76" s="45">
        <v>0.50319999999999998</v>
      </c>
    </row>
    <row r="77" spans="1:32" x14ac:dyDescent="0.4">
      <c r="A77" s="87" t="s">
        <v>286</v>
      </c>
      <c r="B77" s="52"/>
      <c r="C77" s="88"/>
      <c r="D77" s="90">
        <f t="shared" ref="D77:AF77" si="4">IFERROR(D76/D$20," ")</f>
        <v>0.98380000000000001</v>
      </c>
      <c r="E77" s="90">
        <f t="shared" si="4"/>
        <v>0.98860000000000003</v>
      </c>
      <c r="F77" s="90">
        <f t="shared" si="4"/>
        <v>0.96819999999999995</v>
      </c>
      <c r="G77" s="90">
        <f t="shared" si="4"/>
        <v>0.98660000000000003</v>
      </c>
      <c r="H77" s="90">
        <f t="shared" si="4"/>
        <v>1.0158</v>
      </c>
      <c r="I77" s="90">
        <f t="shared" si="4"/>
        <v>0.98740000000000006</v>
      </c>
      <c r="J77" s="90">
        <f t="shared" si="4"/>
        <v>1.0513999999999999</v>
      </c>
      <c r="K77" s="90">
        <f t="shared" si="4"/>
        <v>0.98419999999999996</v>
      </c>
      <c r="L77" s="90">
        <f t="shared" si="4"/>
        <v>1.0034000000000001</v>
      </c>
      <c r="M77" s="90">
        <f t="shared" si="4"/>
        <v>0.98839999999999995</v>
      </c>
      <c r="N77" s="90">
        <f t="shared" si="4"/>
        <v>0.97640000000000005</v>
      </c>
      <c r="O77" s="90">
        <f t="shared" si="4"/>
        <v>1.0045999999999999</v>
      </c>
      <c r="P77" s="90">
        <f t="shared" si="4"/>
        <v>0.96199999999999997</v>
      </c>
      <c r="Q77" s="90">
        <f t="shared" si="4"/>
        <v>1.0069999999999999</v>
      </c>
      <c r="R77" s="90">
        <f t="shared" si="4"/>
        <v>0.95579999999999998</v>
      </c>
      <c r="S77" s="90">
        <f t="shared" si="4"/>
        <v>1.0016</v>
      </c>
      <c r="T77" s="90">
        <f t="shared" si="4"/>
        <v>0.99</v>
      </c>
      <c r="U77" s="90">
        <f t="shared" si="4"/>
        <v>1.0344</v>
      </c>
      <c r="V77" s="90">
        <f t="shared" si="4"/>
        <v>0.98519999999999996</v>
      </c>
      <c r="W77" s="90">
        <f t="shared" si="4"/>
        <v>0.9718</v>
      </c>
      <c r="X77" s="90">
        <f t="shared" si="4"/>
        <v>1.0314000000000001</v>
      </c>
      <c r="Y77" s="90">
        <f t="shared" si="4"/>
        <v>0.95879999999999999</v>
      </c>
      <c r="Z77" s="90">
        <f t="shared" si="4"/>
        <v>1.0411999999999999</v>
      </c>
      <c r="AA77" s="90">
        <f t="shared" si="4"/>
        <v>0.98740000000000006</v>
      </c>
      <c r="AB77" s="90">
        <f t="shared" si="4"/>
        <v>1.038</v>
      </c>
      <c r="AC77" s="90">
        <f t="shared" si="4"/>
        <v>1.008</v>
      </c>
      <c r="AD77" s="90">
        <f t="shared" si="4"/>
        <v>0.9758</v>
      </c>
      <c r="AE77" s="90">
        <f t="shared" si="4"/>
        <v>0.99339999999999995</v>
      </c>
      <c r="AF77" s="92">
        <f t="shared" si="4"/>
        <v>1.0064</v>
      </c>
    </row>
    <row r="78" spans="1:32" x14ac:dyDescent="0.4">
      <c r="A78" s="46" t="s">
        <v>188</v>
      </c>
      <c r="B78" s="47" t="s">
        <v>120</v>
      </c>
      <c r="C78" s="48">
        <v>45551.472141203703</v>
      </c>
      <c r="D78" s="49">
        <v>4.9564000000000004</v>
      </c>
      <c r="E78" s="49">
        <v>4.9015000000000004</v>
      </c>
      <c r="F78" s="49">
        <v>4.9867999999999997</v>
      </c>
      <c r="G78" s="49">
        <v>4.9645999999999999</v>
      </c>
      <c r="H78" s="49">
        <v>5.0263</v>
      </c>
      <c r="I78" s="49">
        <v>4.9730999999999996</v>
      </c>
      <c r="J78" s="49">
        <v>4.9524999999999997</v>
      </c>
      <c r="K78" s="49">
        <v>4.9397000000000002</v>
      </c>
      <c r="L78" s="49">
        <v>5.0484999999999998</v>
      </c>
      <c r="M78" s="49">
        <v>4.9404000000000003</v>
      </c>
      <c r="N78" s="49">
        <v>4.9298000000000002</v>
      </c>
      <c r="O78" s="49">
        <v>4.9523000000000001</v>
      </c>
      <c r="P78" s="49">
        <v>4.9988999999999999</v>
      </c>
      <c r="Q78" s="49">
        <v>5.0673000000000004</v>
      </c>
      <c r="R78" s="49">
        <v>4.7835999999999999</v>
      </c>
      <c r="S78" s="49">
        <v>4.9288999999999996</v>
      </c>
      <c r="T78" s="49">
        <v>5.1843000000000004</v>
      </c>
      <c r="U78" s="49">
        <v>4.9983000000000004</v>
      </c>
      <c r="V78" s="49">
        <v>4.9356</v>
      </c>
      <c r="W78" s="49">
        <v>4.9242999999999997</v>
      </c>
      <c r="X78" s="49">
        <v>5.2051999999999996</v>
      </c>
      <c r="Y78" s="49">
        <v>4.8513000000000002</v>
      </c>
      <c r="Z78" s="49">
        <v>4.9682000000000004</v>
      </c>
      <c r="AA78" s="49">
        <v>4.9646999999999997</v>
      </c>
      <c r="AB78" s="49">
        <v>4.9199000000000002</v>
      </c>
      <c r="AC78" s="49">
        <v>4.9791999999999996</v>
      </c>
      <c r="AD78" s="49">
        <v>4.9032999999999998</v>
      </c>
      <c r="AE78" s="49">
        <v>4.9817999999999998</v>
      </c>
      <c r="AF78" s="50">
        <v>4.9390000000000001</v>
      </c>
    </row>
    <row r="79" spans="1:32" x14ac:dyDescent="0.4">
      <c r="A79" s="87" t="s">
        <v>286</v>
      </c>
      <c r="B79" s="52"/>
      <c r="C79" s="88"/>
      <c r="D79" s="90">
        <f t="shared" ref="D79:AF79" si="5">IFERROR(D78/D$21," ")</f>
        <v>0.99128000000000005</v>
      </c>
      <c r="E79" s="90">
        <f t="shared" si="5"/>
        <v>0.98030000000000006</v>
      </c>
      <c r="F79" s="90">
        <f t="shared" si="5"/>
        <v>0.99735999999999991</v>
      </c>
      <c r="G79" s="90">
        <f t="shared" si="5"/>
        <v>0.99292000000000002</v>
      </c>
      <c r="H79" s="90">
        <f t="shared" si="5"/>
        <v>1.00526</v>
      </c>
      <c r="I79" s="90">
        <f t="shared" si="5"/>
        <v>0.99461999999999995</v>
      </c>
      <c r="J79" s="90">
        <f t="shared" si="5"/>
        <v>0.99049999999999994</v>
      </c>
      <c r="K79" s="90">
        <f t="shared" si="5"/>
        <v>0.98794000000000004</v>
      </c>
      <c r="L79" s="90">
        <f t="shared" si="5"/>
        <v>1.0097</v>
      </c>
      <c r="M79" s="90">
        <f t="shared" si="5"/>
        <v>0.98808000000000007</v>
      </c>
      <c r="N79" s="90">
        <f t="shared" si="5"/>
        <v>0.98596000000000006</v>
      </c>
      <c r="O79" s="90">
        <f t="shared" si="5"/>
        <v>0.99046000000000001</v>
      </c>
      <c r="P79" s="90">
        <f t="shared" si="5"/>
        <v>0.99978</v>
      </c>
      <c r="Q79" s="90">
        <f t="shared" si="5"/>
        <v>1.01346</v>
      </c>
      <c r="R79" s="90">
        <f t="shared" si="5"/>
        <v>0.95672000000000001</v>
      </c>
      <c r="S79" s="90">
        <f t="shared" si="5"/>
        <v>0.98577999999999988</v>
      </c>
      <c r="T79" s="90">
        <f t="shared" si="5"/>
        <v>1.0368600000000001</v>
      </c>
      <c r="U79" s="90">
        <f t="shared" si="5"/>
        <v>0.9996600000000001</v>
      </c>
      <c r="V79" s="90">
        <f t="shared" si="5"/>
        <v>0.98712</v>
      </c>
      <c r="W79" s="90">
        <f t="shared" si="5"/>
        <v>0.98485999999999996</v>
      </c>
      <c r="X79" s="90">
        <f t="shared" si="5"/>
        <v>1.04104</v>
      </c>
      <c r="Y79" s="90">
        <f t="shared" si="5"/>
        <v>0.97026000000000001</v>
      </c>
      <c r="Z79" s="90">
        <f t="shared" si="5"/>
        <v>0.99364000000000008</v>
      </c>
      <c r="AA79" s="90">
        <f t="shared" si="5"/>
        <v>0.99293999999999993</v>
      </c>
      <c r="AB79" s="90">
        <f t="shared" si="5"/>
        <v>0.98398000000000008</v>
      </c>
      <c r="AC79" s="90">
        <f t="shared" si="5"/>
        <v>0.99583999999999995</v>
      </c>
      <c r="AD79" s="90">
        <f t="shared" si="5"/>
        <v>0.98065999999999998</v>
      </c>
      <c r="AE79" s="90">
        <f t="shared" si="5"/>
        <v>0.99635999999999991</v>
      </c>
      <c r="AF79" s="92">
        <f t="shared" si="5"/>
        <v>0.98780000000000001</v>
      </c>
    </row>
    <row r="80" spans="1:32" x14ac:dyDescent="0.4">
      <c r="A80" s="82" t="s">
        <v>185</v>
      </c>
      <c r="B80" s="83" t="s">
        <v>120</v>
      </c>
      <c r="C80" s="84">
        <v>45551.474212962959</v>
      </c>
      <c r="D80" s="85">
        <v>0</v>
      </c>
      <c r="E80" s="85">
        <v>-1.6999999999999999E-3</v>
      </c>
      <c r="F80" s="85">
        <v>9.2999999999999992E-3</v>
      </c>
      <c r="G80" s="85">
        <v>2.5000000000000001E-3</v>
      </c>
      <c r="H80" s="85">
        <v>0</v>
      </c>
      <c r="I80" s="85">
        <v>0</v>
      </c>
      <c r="J80" s="85">
        <v>-2.2000000000000001E-3</v>
      </c>
      <c r="K80" s="85">
        <v>1E-4</v>
      </c>
      <c r="L80" s="85">
        <v>2.9999999999999997E-4</v>
      </c>
      <c r="M80" s="85">
        <v>-1E-4</v>
      </c>
      <c r="N80" s="85">
        <v>0</v>
      </c>
      <c r="O80" s="85">
        <v>-1.9E-3</v>
      </c>
      <c r="P80" s="85">
        <v>5.1999999999999998E-3</v>
      </c>
      <c r="Q80" s="85">
        <v>-2E-3</v>
      </c>
      <c r="R80" s="85">
        <v>1.1900000000000001E-2</v>
      </c>
      <c r="S80" s="85">
        <v>2.9999999999999997E-4</v>
      </c>
      <c r="T80" s="85">
        <v>3.1699999999999999E-2</v>
      </c>
      <c r="U80" s="85">
        <v>8.9999999999999998E-4</v>
      </c>
      <c r="V80" s="85">
        <v>-1.1000000000000001E-3</v>
      </c>
      <c r="W80" s="85">
        <v>-8.9999999999999998E-4</v>
      </c>
      <c r="X80" s="85">
        <v>-4.0000000000000001E-3</v>
      </c>
      <c r="Y80" s="85">
        <v>-2.8999999999999998E-3</v>
      </c>
      <c r="Z80" s="85">
        <v>0.159</v>
      </c>
      <c r="AA80" s="85">
        <v>2.46E-2</v>
      </c>
      <c r="AB80" s="85">
        <v>3.15E-2</v>
      </c>
      <c r="AC80" s="85">
        <v>0</v>
      </c>
      <c r="AD80" s="85">
        <v>1.2999999999999999E-3</v>
      </c>
      <c r="AE80" s="85">
        <v>0</v>
      </c>
      <c r="AF80" s="86">
        <v>0</v>
      </c>
    </row>
    <row r="81" spans="1:32" x14ac:dyDescent="0.4">
      <c r="A81" s="82" t="s">
        <v>137</v>
      </c>
      <c r="B81" s="83" t="s">
        <v>120</v>
      </c>
      <c r="C81" s="84">
        <v>45551.613425925927</v>
      </c>
      <c r="D81" s="85">
        <v>0</v>
      </c>
      <c r="E81" s="85">
        <v>-5.9999999999999995E-4</v>
      </c>
      <c r="F81" s="85">
        <v>1.1000000000000001E-3</v>
      </c>
      <c r="G81" s="85">
        <v>-2.2000000000000001E-3</v>
      </c>
      <c r="H81" s="85">
        <v>0</v>
      </c>
      <c r="I81" s="85">
        <v>0</v>
      </c>
      <c r="J81" s="85">
        <v>5.4000000000000003E-3</v>
      </c>
      <c r="K81" s="85">
        <v>-1E-4</v>
      </c>
      <c r="L81" s="85">
        <v>-2.9999999999999997E-4</v>
      </c>
      <c r="M81" s="85">
        <v>0</v>
      </c>
      <c r="N81" s="85">
        <v>5.0000000000000001E-4</v>
      </c>
      <c r="O81" s="85">
        <v>4.4000000000000003E-3</v>
      </c>
      <c r="P81" s="85">
        <v>-1.2999999999999999E-3</v>
      </c>
      <c r="Q81" s="85">
        <v>-1E-3</v>
      </c>
      <c r="R81" s="85">
        <v>1.0999999999999999E-2</v>
      </c>
      <c r="S81" s="85">
        <v>5.0000000000000001E-4</v>
      </c>
      <c r="T81" s="85">
        <v>1E-4</v>
      </c>
      <c r="U81" s="85">
        <v>8.9999999999999998E-4</v>
      </c>
      <c r="V81" s="85">
        <v>-1.1999999999999999E-3</v>
      </c>
      <c r="W81" s="85">
        <v>3.0000000000000001E-3</v>
      </c>
      <c r="X81" s="85">
        <v>-3.5999999999999999E-3</v>
      </c>
      <c r="Y81" s="85">
        <v>2.0299999999999999E-2</v>
      </c>
      <c r="Z81" s="85">
        <v>0.1431</v>
      </c>
      <c r="AA81" s="85">
        <v>1.03E-2</v>
      </c>
      <c r="AB81" s="85">
        <v>4.0099999999999997E-2</v>
      </c>
      <c r="AC81" s="85">
        <v>0</v>
      </c>
      <c r="AD81" s="85">
        <v>1E-4</v>
      </c>
      <c r="AE81" s="85">
        <v>-2.0000000000000001E-4</v>
      </c>
      <c r="AF81" s="86">
        <v>2E-3</v>
      </c>
    </row>
    <row r="82" spans="1:32" x14ac:dyDescent="0.4">
      <c r="A82" s="46" t="s">
        <v>188</v>
      </c>
      <c r="B82" s="47" t="s">
        <v>120</v>
      </c>
      <c r="C82" s="48">
        <v>45551.615173611113</v>
      </c>
      <c r="D82" s="49">
        <v>4.9703999999999997</v>
      </c>
      <c r="E82" s="49">
        <v>4.9420000000000002</v>
      </c>
      <c r="F82" s="49">
        <v>4.9863</v>
      </c>
      <c r="G82" s="49">
        <v>4.9527000000000001</v>
      </c>
      <c r="H82" s="49">
        <v>5.0236000000000001</v>
      </c>
      <c r="I82" s="49">
        <v>4.9202000000000004</v>
      </c>
      <c r="J82" s="49">
        <v>4.9103000000000003</v>
      </c>
      <c r="K82" s="49">
        <v>4.8662000000000001</v>
      </c>
      <c r="L82" s="49">
        <v>4.9798</v>
      </c>
      <c r="M82" s="49">
        <v>4.9130000000000003</v>
      </c>
      <c r="N82" s="49">
        <v>4.9843000000000002</v>
      </c>
      <c r="O82" s="49">
        <v>4.9532999999999996</v>
      </c>
      <c r="P82" s="49">
        <v>4.9401999999999999</v>
      </c>
      <c r="Q82" s="49">
        <v>5.0762999999999998</v>
      </c>
      <c r="R82" s="49">
        <v>4.7554999999999996</v>
      </c>
      <c r="S82" s="49">
        <v>4.9187000000000003</v>
      </c>
      <c r="T82" s="49">
        <v>5.1651999999999996</v>
      </c>
      <c r="U82" s="49">
        <v>4.9884000000000004</v>
      </c>
      <c r="V82" s="49">
        <v>4.8956999999999997</v>
      </c>
      <c r="W82" s="49">
        <v>5.0625</v>
      </c>
      <c r="X82" s="49">
        <v>5.1848000000000001</v>
      </c>
      <c r="Y82" s="49">
        <v>4.9282000000000004</v>
      </c>
      <c r="Z82" s="49">
        <v>4.7384000000000004</v>
      </c>
      <c r="AA82" s="49">
        <v>4.9696999999999996</v>
      </c>
      <c r="AB82" s="49">
        <v>4.9420000000000002</v>
      </c>
      <c r="AC82" s="49">
        <v>4.9760999999999997</v>
      </c>
      <c r="AD82" s="49">
        <v>4.8704000000000001</v>
      </c>
      <c r="AE82" s="49">
        <v>4.9770000000000003</v>
      </c>
      <c r="AF82" s="50">
        <v>4.8545999999999996</v>
      </c>
    </row>
    <row r="83" spans="1:32" x14ac:dyDescent="0.4">
      <c r="A83" s="87" t="s">
        <v>286</v>
      </c>
      <c r="B83" s="52"/>
      <c r="C83" s="88"/>
      <c r="D83" s="90">
        <f t="shared" ref="D83:AF83" si="6">IFERROR(D82/D$21," ")</f>
        <v>0.99407999999999996</v>
      </c>
      <c r="E83" s="90">
        <f t="shared" si="6"/>
        <v>0.98840000000000006</v>
      </c>
      <c r="F83" s="90">
        <f t="shared" si="6"/>
        <v>0.99726000000000004</v>
      </c>
      <c r="G83" s="90">
        <f t="shared" si="6"/>
        <v>0.99053999999999998</v>
      </c>
      <c r="H83" s="90">
        <f t="shared" si="6"/>
        <v>1.0047200000000001</v>
      </c>
      <c r="I83" s="90">
        <f t="shared" si="6"/>
        <v>0.98404000000000003</v>
      </c>
      <c r="J83" s="90">
        <f t="shared" si="6"/>
        <v>0.98206000000000004</v>
      </c>
      <c r="K83" s="90">
        <f t="shared" si="6"/>
        <v>0.97323999999999999</v>
      </c>
      <c r="L83" s="90">
        <f t="shared" si="6"/>
        <v>0.99595999999999996</v>
      </c>
      <c r="M83" s="90">
        <f t="shared" si="6"/>
        <v>0.98260000000000003</v>
      </c>
      <c r="N83" s="90">
        <f t="shared" si="6"/>
        <v>0.99686000000000008</v>
      </c>
      <c r="O83" s="90">
        <f t="shared" si="6"/>
        <v>0.99065999999999987</v>
      </c>
      <c r="P83" s="90">
        <f t="shared" si="6"/>
        <v>0.98804000000000003</v>
      </c>
      <c r="Q83" s="90">
        <f t="shared" si="6"/>
        <v>1.0152600000000001</v>
      </c>
      <c r="R83" s="90">
        <f t="shared" si="6"/>
        <v>0.95109999999999995</v>
      </c>
      <c r="S83" s="90">
        <f t="shared" si="6"/>
        <v>0.98374000000000006</v>
      </c>
      <c r="T83" s="90">
        <f t="shared" si="6"/>
        <v>1.03304</v>
      </c>
      <c r="U83" s="90">
        <f t="shared" si="6"/>
        <v>0.99768000000000012</v>
      </c>
      <c r="V83" s="90">
        <f t="shared" si="6"/>
        <v>0.9791399999999999</v>
      </c>
      <c r="W83" s="90">
        <f t="shared" si="6"/>
        <v>1.0125</v>
      </c>
      <c r="X83" s="90">
        <f t="shared" si="6"/>
        <v>1.0369600000000001</v>
      </c>
      <c r="Y83" s="90">
        <f t="shared" si="6"/>
        <v>0.98564000000000007</v>
      </c>
      <c r="Z83" s="90">
        <f t="shared" si="6"/>
        <v>0.94768000000000008</v>
      </c>
      <c r="AA83" s="90">
        <f t="shared" si="6"/>
        <v>0.99393999999999993</v>
      </c>
      <c r="AB83" s="90">
        <f t="shared" si="6"/>
        <v>0.98840000000000006</v>
      </c>
      <c r="AC83" s="90">
        <f t="shared" si="6"/>
        <v>0.99521999999999999</v>
      </c>
      <c r="AD83" s="90">
        <f t="shared" si="6"/>
        <v>0.97408000000000006</v>
      </c>
      <c r="AE83" s="90">
        <f t="shared" si="6"/>
        <v>0.99540000000000006</v>
      </c>
      <c r="AF83" s="92">
        <f t="shared" si="6"/>
        <v>0.97091999999999989</v>
      </c>
    </row>
    <row r="84" spans="1:32" x14ac:dyDescent="0.4">
      <c r="A84" s="82" t="s">
        <v>185</v>
      </c>
      <c r="B84" s="83" t="s">
        <v>120</v>
      </c>
      <c r="C84" s="84">
        <v>45551.617581018516</v>
      </c>
      <c r="D84" s="85">
        <v>-1E-4</v>
      </c>
      <c r="E84" s="85">
        <v>2.2000000000000001E-3</v>
      </c>
      <c r="F84" s="85">
        <v>7.6E-3</v>
      </c>
      <c r="G84" s="85">
        <v>-1.4E-3</v>
      </c>
      <c r="H84" s="85">
        <v>-1E-4</v>
      </c>
      <c r="I84" s="85">
        <v>0</v>
      </c>
      <c r="J84" s="85">
        <v>-6.9999999999999999E-4</v>
      </c>
      <c r="K84" s="85">
        <v>0</v>
      </c>
      <c r="L84" s="85">
        <v>0</v>
      </c>
      <c r="M84" s="85">
        <v>-1E-4</v>
      </c>
      <c r="N84" s="85">
        <v>0</v>
      </c>
      <c r="O84" s="85">
        <v>-5.0000000000000001E-4</v>
      </c>
      <c r="P84" s="85">
        <v>-1.0500000000000001E-2</v>
      </c>
      <c r="Q84" s="85">
        <v>-2.2000000000000001E-3</v>
      </c>
      <c r="R84" s="85">
        <v>1.0800000000000001E-2</v>
      </c>
      <c r="S84" s="85">
        <v>0</v>
      </c>
      <c r="T84" s="85">
        <v>2.46E-2</v>
      </c>
      <c r="U84" s="85">
        <v>0</v>
      </c>
      <c r="V84" s="85">
        <v>-1E-3</v>
      </c>
      <c r="W84" s="85">
        <v>2.9999999999999997E-4</v>
      </c>
      <c r="X84" s="85">
        <v>-3.3999999999999998E-3</v>
      </c>
      <c r="Y84" s="85">
        <v>2.0999999999999999E-3</v>
      </c>
      <c r="Z84" s="85">
        <v>0.14649999999999999</v>
      </c>
      <c r="AA84" s="85">
        <v>1.8700000000000001E-2</v>
      </c>
      <c r="AB84" s="85">
        <v>3.9600000000000003E-2</v>
      </c>
      <c r="AC84" s="85">
        <v>1E-4</v>
      </c>
      <c r="AD84" s="85">
        <v>1E-3</v>
      </c>
      <c r="AE84" s="85">
        <v>-1E-4</v>
      </c>
      <c r="AF84" s="86">
        <v>5.9999999999999995E-4</v>
      </c>
    </row>
    <row r="85" spans="1:32" x14ac:dyDescent="0.4">
      <c r="A85" s="41" t="s">
        <v>186</v>
      </c>
      <c r="B85" s="42" t="s">
        <v>120</v>
      </c>
      <c r="C85" s="43">
        <v>45551.619340277779</v>
      </c>
      <c r="D85" s="44">
        <v>0.49569999999999997</v>
      </c>
      <c r="E85" s="44">
        <v>0.49109999999999998</v>
      </c>
      <c r="F85" s="44">
        <v>0.48959999999999998</v>
      </c>
      <c r="G85" s="44">
        <v>0.49130000000000001</v>
      </c>
      <c r="H85" s="44">
        <v>0.50409999999999999</v>
      </c>
      <c r="I85" s="44">
        <v>0.49209999999999998</v>
      </c>
      <c r="J85" s="44">
        <v>0.52210000000000001</v>
      </c>
      <c r="K85" s="44">
        <v>0.48620000000000002</v>
      </c>
      <c r="L85" s="44">
        <v>0.501</v>
      </c>
      <c r="M85" s="44">
        <v>0.49249999999999999</v>
      </c>
      <c r="N85" s="44">
        <v>0.497</v>
      </c>
      <c r="O85" s="44">
        <v>0.4995</v>
      </c>
      <c r="P85" s="44">
        <v>0.45679999999999998</v>
      </c>
      <c r="Q85" s="44">
        <v>0.50290000000000001</v>
      </c>
      <c r="R85" s="44">
        <v>0.47289999999999999</v>
      </c>
      <c r="S85" s="44">
        <v>0.496</v>
      </c>
      <c r="T85" s="44">
        <v>0.50039999999999996</v>
      </c>
      <c r="U85" s="44">
        <v>0.51400000000000001</v>
      </c>
      <c r="V85" s="44">
        <v>0.49</v>
      </c>
      <c r="W85" s="44">
        <v>0.50800000000000001</v>
      </c>
      <c r="X85" s="44">
        <v>0.51290000000000002</v>
      </c>
      <c r="Y85" s="44">
        <v>0.4879</v>
      </c>
      <c r="Z85" s="44">
        <v>0.45939999999999998</v>
      </c>
      <c r="AA85" s="44">
        <v>0.49440000000000001</v>
      </c>
      <c r="AB85" s="44">
        <v>0.52949999999999997</v>
      </c>
      <c r="AC85" s="44">
        <v>0.50080000000000002</v>
      </c>
      <c r="AD85" s="44">
        <v>0.4879</v>
      </c>
      <c r="AE85" s="44">
        <v>0.49819999999999998</v>
      </c>
      <c r="AF85" s="45">
        <v>0.497</v>
      </c>
    </row>
    <row r="86" spans="1:32" x14ac:dyDescent="0.4">
      <c r="A86" s="41" t="s">
        <v>187</v>
      </c>
      <c r="B86" s="42" t="s">
        <v>120</v>
      </c>
      <c r="C86" s="43">
        <v>45551.621087962965</v>
      </c>
      <c r="D86" s="44">
        <v>0.49220000000000003</v>
      </c>
      <c r="E86" s="44">
        <v>0.49209999999999998</v>
      </c>
      <c r="F86" s="44">
        <v>0.49309999999999998</v>
      </c>
      <c r="G86" s="44">
        <v>0.48849999999999999</v>
      </c>
      <c r="H86" s="44">
        <v>0.50439999999999996</v>
      </c>
      <c r="I86" s="44">
        <v>0.4919</v>
      </c>
      <c r="J86" s="44">
        <v>0.51900000000000002</v>
      </c>
      <c r="K86" s="44">
        <v>0.48270000000000002</v>
      </c>
      <c r="L86" s="44">
        <v>0.4965</v>
      </c>
      <c r="M86" s="44">
        <v>0.48909999999999998</v>
      </c>
      <c r="N86" s="44">
        <v>0.49230000000000002</v>
      </c>
      <c r="O86" s="44">
        <v>0.49490000000000001</v>
      </c>
      <c r="P86" s="44">
        <v>0.46949999999999997</v>
      </c>
      <c r="Q86" s="44">
        <v>0.50139999999999996</v>
      </c>
      <c r="R86" s="44">
        <v>0.47370000000000001</v>
      </c>
      <c r="S86" s="44">
        <v>0.49609999999999999</v>
      </c>
      <c r="T86" s="44">
        <v>0.50239999999999996</v>
      </c>
      <c r="U86" s="44">
        <v>0.51500000000000001</v>
      </c>
      <c r="V86" s="44">
        <v>0.48730000000000001</v>
      </c>
      <c r="W86" s="44">
        <v>0.50019999999999998</v>
      </c>
      <c r="X86" s="44">
        <v>0.50890000000000002</v>
      </c>
      <c r="Y86" s="44">
        <v>0.48680000000000001</v>
      </c>
      <c r="Z86" s="44">
        <v>0.48370000000000002</v>
      </c>
      <c r="AA86" s="44">
        <v>0.49309999999999998</v>
      </c>
      <c r="AB86" s="44">
        <v>0.52649999999999997</v>
      </c>
      <c r="AC86" s="44">
        <v>0.50139999999999996</v>
      </c>
      <c r="AD86" s="44">
        <v>0.48420000000000002</v>
      </c>
      <c r="AE86" s="44">
        <v>0.495</v>
      </c>
      <c r="AF86" s="45">
        <v>0.49320000000000003</v>
      </c>
    </row>
    <row r="87" spans="1:32" x14ac:dyDescent="0.4">
      <c r="A87" s="87" t="s">
        <v>287</v>
      </c>
      <c r="B87" s="93"/>
      <c r="C87" s="93"/>
      <c r="D87" s="94">
        <f t="shared" ref="D87:P87" si="7">(ABS((D85-D86)/((D85+D86)/2)))</f>
        <v>7.0857374228159688E-3</v>
      </c>
      <c r="E87" s="94">
        <f t="shared" si="7"/>
        <v>2.034174125305128E-3</v>
      </c>
      <c r="F87" s="94">
        <f t="shared" si="7"/>
        <v>7.1232319120789729E-3</v>
      </c>
      <c r="G87" s="94">
        <f t="shared" si="7"/>
        <v>5.7154521330884354E-3</v>
      </c>
      <c r="H87" s="94">
        <f t="shared" si="7"/>
        <v>5.9494298463057412E-4</v>
      </c>
      <c r="I87" s="94">
        <f t="shared" si="7"/>
        <v>4.0650406504060563E-4</v>
      </c>
      <c r="J87" s="94">
        <f t="shared" si="7"/>
        <v>5.9552396503697843E-3</v>
      </c>
      <c r="K87" s="94">
        <f t="shared" si="7"/>
        <v>7.2246877902776398E-3</v>
      </c>
      <c r="L87" s="94">
        <f t="shared" si="7"/>
        <v>9.0225563909774511E-3</v>
      </c>
      <c r="M87" s="94">
        <f t="shared" si="7"/>
        <v>6.9274653626732151E-3</v>
      </c>
      <c r="N87" s="94">
        <f t="shared" si="7"/>
        <v>9.5016678459516456E-3</v>
      </c>
      <c r="O87" s="94">
        <f t="shared" si="7"/>
        <v>9.2518101367658756E-3</v>
      </c>
      <c r="P87" s="94">
        <f t="shared" si="7"/>
        <v>2.7420921947533174E-2</v>
      </c>
      <c r="Q87" s="94">
        <f>(ABS((61-62)/((61+62)/2)))</f>
        <v>1.6260162601626018E-2</v>
      </c>
      <c r="R87" s="94">
        <f t="shared" ref="R87:AF87" si="8">(ABS((R85-R86)/((R85+R86)/2)))</f>
        <v>1.6902598774562072E-3</v>
      </c>
      <c r="S87" s="94">
        <f t="shared" si="8"/>
        <v>2.0159258139298253E-4</v>
      </c>
      <c r="T87" s="94">
        <f t="shared" si="8"/>
        <v>3.9888312724371796E-3</v>
      </c>
      <c r="U87" s="94">
        <f t="shared" si="8"/>
        <v>1.943634596695823E-3</v>
      </c>
      <c r="V87" s="94">
        <f t="shared" si="8"/>
        <v>5.5254271973804977E-3</v>
      </c>
      <c r="W87" s="94">
        <f t="shared" si="8"/>
        <v>1.5473120412616602E-2</v>
      </c>
      <c r="X87" s="94">
        <f t="shared" si="8"/>
        <v>7.8293208064200495E-3</v>
      </c>
      <c r="Y87" s="94">
        <f t="shared" si="8"/>
        <v>2.2571047501795216E-3</v>
      </c>
      <c r="Z87" s="94">
        <f t="shared" si="8"/>
        <v>5.1532181104867021E-2</v>
      </c>
      <c r="AA87" s="94">
        <f t="shared" si="8"/>
        <v>2.6329113924051105E-3</v>
      </c>
      <c r="AB87" s="94">
        <f t="shared" si="8"/>
        <v>5.6818181818181863E-3</v>
      </c>
      <c r="AC87" s="94">
        <f t="shared" si="8"/>
        <v>1.1973657952503171E-3</v>
      </c>
      <c r="AD87" s="94">
        <f t="shared" si="8"/>
        <v>7.6123855570414184E-3</v>
      </c>
      <c r="AE87" s="94">
        <f t="shared" si="8"/>
        <v>6.4438179621425307E-3</v>
      </c>
      <c r="AF87" s="95">
        <f t="shared" si="8"/>
        <v>7.6752171278528991E-3</v>
      </c>
    </row>
    <row r="88" spans="1:32" x14ac:dyDescent="0.4">
      <c r="A88" s="41" t="s">
        <v>186</v>
      </c>
      <c r="B88" s="42" t="s">
        <v>120</v>
      </c>
      <c r="C88" s="43">
        <v>45551.619340277779</v>
      </c>
      <c r="D88" s="44">
        <v>0.49569999999999997</v>
      </c>
      <c r="E88" s="44">
        <v>0.49109999999999998</v>
      </c>
      <c r="F88" s="44">
        <v>0.48959999999999998</v>
      </c>
      <c r="G88" s="44">
        <v>0.49130000000000001</v>
      </c>
      <c r="H88" s="44">
        <v>0.50409999999999999</v>
      </c>
      <c r="I88" s="44">
        <v>0.49209999999999998</v>
      </c>
      <c r="J88" s="44">
        <v>0.52210000000000001</v>
      </c>
      <c r="K88" s="44">
        <v>0.48620000000000002</v>
      </c>
      <c r="L88" s="44">
        <v>0.501</v>
      </c>
      <c r="M88" s="44">
        <v>0.49249999999999999</v>
      </c>
      <c r="N88" s="44">
        <v>0.497</v>
      </c>
      <c r="O88" s="44">
        <v>0.4995</v>
      </c>
      <c r="P88" s="44">
        <v>0.45679999999999998</v>
      </c>
      <c r="Q88" s="44">
        <v>0.50290000000000001</v>
      </c>
      <c r="R88" s="44">
        <v>0.47289999999999999</v>
      </c>
      <c r="S88" s="44">
        <v>0.496</v>
      </c>
      <c r="T88" s="44">
        <v>0.50039999999999996</v>
      </c>
      <c r="U88" s="44">
        <v>0.51400000000000001</v>
      </c>
      <c r="V88" s="44">
        <v>0.49</v>
      </c>
      <c r="W88" s="44">
        <v>0.50800000000000001</v>
      </c>
      <c r="X88" s="44">
        <v>0.51290000000000002</v>
      </c>
      <c r="Y88" s="44">
        <v>0.4879</v>
      </c>
      <c r="Z88" s="44">
        <v>0.45939999999999998</v>
      </c>
      <c r="AA88" s="44">
        <v>0.49440000000000001</v>
      </c>
      <c r="AB88" s="44">
        <v>0.52949999999999997</v>
      </c>
      <c r="AC88" s="44">
        <v>0.50080000000000002</v>
      </c>
      <c r="AD88" s="44">
        <v>0.4879</v>
      </c>
      <c r="AE88" s="44">
        <v>0.49819999999999998</v>
      </c>
      <c r="AF88" s="45">
        <v>0.497</v>
      </c>
    </row>
    <row r="89" spans="1:32" x14ac:dyDescent="0.4">
      <c r="A89" s="87" t="s">
        <v>286</v>
      </c>
      <c r="B89" s="52"/>
      <c r="C89" s="88"/>
      <c r="D89" s="90">
        <f t="shared" ref="D89:AF89" si="9">IFERROR(D88/D$20," ")</f>
        <v>0.99139999999999995</v>
      </c>
      <c r="E89" s="90">
        <f t="shared" si="9"/>
        <v>0.98219999999999996</v>
      </c>
      <c r="F89" s="90">
        <f t="shared" si="9"/>
        <v>0.97919999999999996</v>
      </c>
      <c r="G89" s="90">
        <f t="shared" si="9"/>
        <v>0.98260000000000003</v>
      </c>
      <c r="H89" s="90">
        <f t="shared" si="9"/>
        <v>1.0082</v>
      </c>
      <c r="I89" s="90">
        <f t="shared" si="9"/>
        <v>0.98419999999999996</v>
      </c>
      <c r="J89" s="90">
        <f t="shared" si="9"/>
        <v>1.0442</v>
      </c>
      <c r="K89" s="90">
        <f t="shared" si="9"/>
        <v>0.97240000000000004</v>
      </c>
      <c r="L89" s="90">
        <f t="shared" si="9"/>
        <v>1.002</v>
      </c>
      <c r="M89" s="90">
        <f t="shared" si="9"/>
        <v>0.98499999999999999</v>
      </c>
      <c r="N89" s="90">
        <f t="shared" si="9"/>
        <v>0.99399999999999999</v>
      </c>
      <c r="O89" s="90">
        <f t="shared" si="9"/>
        <v>0.999</v>
      </c>
      <c r="P89" s="90">
        <f t="shared" si="9"/>
        <v>0.91359999999999997</v>
      </c>
      <c r="Q89" s="90">
        <f t="shared" si="9"/>
        <v>1.0058</v>
      </c>
      <c r="R89" s="90">
        <f t="shared" si="9"/>
        <v>0.94579999999999997</v>
      </c>
      <c r="S89" s="90">
        <f t="shared" si="9"/>
        <v>0.99199999999999999</v>
      </c>
      <c r="T89" s="90">
        <f t="shared" si="9"/>
        <v>1.0007999999999999</v>
      </c>
      <c r="U89" s="90">
        <f t="shared" si="9"/>
        <v>1.028</v>
      </c>
      <c r="V89" s="90">
        <f t="shared" si="9"/>
        <v>0.98</v>
      </c>
      <c r="W89" s="90">
        <f t="shared" si="9"/>
        <v>1.016</v>
      </c>
      <c r="X89" s="90">
        <f t="shared" si="9"/>
        <v>1.0258</v>
      </c>
      <c r="Y89" s="90">
        <f t="shared" si="9"/>
        <v>0.9758</v>
      </c>
      <c r="Z89" s="90">
        <f t="shared" si="9"/>
        <v>0.91879999999999995</v>
      </c>
      <c r="AA89" s="90">
        <f t="shared" si="9"/>
        <v>0.98880000000000001</v>
      </c>
      <c r="AB89" s="90">
        <f t="shared" si="9"/>
        <v>1.0589999999999999</v>
      </c>
      <c r="AC89" s="90">
        <f t="shared" si="9"/>
        <v>1.0016</v>
      </c>
      <c r="AD89" s="90">
        <f t="shared" si="9"/>
        <v>0.9758</v>
      </c>
      <c r="AE89" s="90">
        <f t="shared" si="9"/>
        <v>0.99639999999999995</v>
      </c>
      <c r="AF89" s="92">
        <f t="shared" si="9"/>
        <v>0.99399999999999999</v>
      </c>
    </row>
    <row r="90" spans="1:32" x14ac:dyDescent="0.4">
      <c r="A90" s="41" t="s">
        <v>187</v>
      </c>
      <c r="B90" s="42" t="s">
        <v>120</v>
      </c>
      <c r="C90" s="43">
        <v>45551.621087962965</v>
      </c>
      <c r="D90" s="44">
        <v>0.49220000000000003</v>
      </c>
      <c r="E90" s="44">
        <v>0.49209999999999998</v>
      </c>
      <c r="F90" s="44">
        <v>0.49309999999999998</v>
      </c>
      <c r="G90" s="44">
        <v>0.48849999999999999</v>
      </c>
      <c r="H90" s="44">
        <v>0.50439999999999996</v>
      </c>
      <c r="I90" s="44">
        <v>0.4919</v>
      </c>
      <c r="J90" s="44">
        <v>0.51900000000000002</v>
      </c>
      <c r="K90" s="44">
        <v>0.48270000000000002</v>
      </c>
      <c r="L90" s="44">
        <v>0.4965</v>
      </c>
      <c r="M90" s="44">
        <v>0.48909999999999998</v>
      </c>
      <c r="N90" s="44">
        <v>0.49230000000000002</v>
      </c>
      <c r="O90" s="44">
        <v>0.49490000000000001</v>
      </c>
      <c r="P90" s="44">
        <v>0.46949999999999997</v>
      </c>
      <c r="Q90" s="44">
        <v>0.50139999999999996</v>
      </c>
      <c r="R90" s="44">
        <v>0.47370000000000001</v>
      </c>
      <c r="S90" s="44">
        <v>0.49609999999999999</v>
      </c>
      <c r="T90" s="44">
        <v>0.50239999999999996</v>
      </c>
      <c r="U90" s="44">
        <v>0.51500000000000001</v>
      </c>
      <c r="V90" s="44">
        <v>0.48730000000000001</v>
      </c>
      <c r="W90" s="44">
        <v>0.50019999999999998</v>
      </c>
      <c r="X90" s="44">
        <v>0.50890000000000002</v>
      </c>
      <c r="Y90" s="44">
        <v>0.48680000000000001</v>
      </c>
      <c r="Z90" s="44">
        <v>0.48370000000000002</v>
      </c>
      <c r="AA90" s="44">
        <v>0.49309999999999998</v>
      </c>
      <c r="AB90" s="44">
        <v>0.52649999999999997</v>
      </c>
      <c r="AC90" s="44">
        <v>0.50139999999999996</v>
      </c>
      <c r="AD90" s="44">
        <v>0.48420000000000002</v>
      </c>
      <c r="AE90" s="44">
        <v>0.495</v>
      </c>
      <c r="AF90" s="45">
        <v>0.49320000000000003</v>
      </c>
    </row>
    <row r="91" spans="1:32" x14ac:dyDescent="0.4">
      <c r="A91" s="87" t="s">
        <v>286</v>
      </c>
      <c r="B91" s="52"/>
      <c r="C91" s="88"/>
      <c r="D91" s="90">
        <f t="shared" ref="D91:AF91" si="10">IFERROR(D90/D$20," ")</f>
        <v>0.98440000000000005</v>
      </c>
      <c r="E91" s="90">
        <f t="shared" si="10"/>
        <v>0.98419999999999996</v>
      </c>
      <c r="F91" s="90">
        <f t="shared" si="10"/>
        <v>0.98619999999999997</v>
      </c>
      <c r="G91" s="90">
        <f t="shared" si="10"/>
        <v>0.97699999999999998</v>
      </c>
      <c r="H91" s="90">
        <f t="shared" si="10"/>
        <v>1.0087999999999999</v>
      </c>
      <c r="I91" s="90">
        <f t="shared" si="10"/>
        <v>0.98380000000000001</v>
      </c>
      <c r="J91" s="90">
        <f t="shared" si="10"/>
        <v>1.038</v>
      </c>
      <c r="K91" s="90">
        <f t="shared" si="10"/>
        <v>0.96540000000000004</v>
      </c>
      <c r="L91" s="90">
        <f t="shared" si="10"/>
        <v>0.99299999999999999</v>
      </c>
      <c r="M91" s="90">
        <f t="shared" si="10"/>
        <v>0.97819999999999996</v>
      </c>
      <c r="N91" s="90">
        <f t="shared" si="10"/>
        <v>0.98460000000000003</v>
      </c>
      <c r="O91" s="90">
        <f t="shared" si="10"/>
        <v>0.98980000000000001</v>
      </c>
      <c r="P91" s="90">
        <f t="shared" si="10"/>
        <v>0.93899999999999995</v>
      </c>
      <c r="Q91" s="90">
        <f t="shared" si="10"/>
        <v>1.0027999999999999</v>
      </c>
      <c r="R91" s="90">
        <f t="shared" si="10"/>
        <v>0.94740000000000002</v>
      </c>
      <c r="S91" s="90">
        <f t="shared" si="10"/>
        <v>0.99219999999999997</v>
      </c>
      <c r="T91" s="90">
        <f t="shared" si="10"/>
        <v>1.0047999999999999</v>
      </c>
      <c r="U91" s="90">
        <f t="shared" si="10"/>
        <v>1.03</v>
      </c>
      <c r="V91" s="90">
        <f t="shared" si="10"/>
        <v>0.97460000000000002</v>
      </c>
      <c r="W91" s="90">
        <f t="shared" si="10"/>
        <v>1.0004</v>
      </c>
      <c r="X91" s="90">
        <f t="shared" si="10"/>
        <v>1.0178</v>
      </c>
      <c r="Y91" s="90">
        <f t="shared" si="10"/>
        <v>0.97360000000000002</v>
      </c>
      <c r="Z91" s="90">
        <f t="shared" si="10"/>
        <v>0.96740000000000004</v>
      </c>
      <c r="AA91" s="90">
        <f t="shared" si="10"/>
        <v>0.98619999999999997</v>
      </c>
      <c r="AB91" s="90">
        <f t="shared" si="10"/>
        <v>1.0529999999999999</v>
      </c>
      <c r="AC91" s="90">
        <f t="shared" si="10"/>
        <v>1.0027999999999999</v>
      </c>
      <c r="AD91" s="90">
        <f t="shared" si="10"/>
        <v>0.96840000000000004</v>
      </c>
      <c r="AE91" s="90">
        <f t="shared" si="10"/>
        <v>0.99</v>
      </c>
      <c r="AF91" s="92">
        <f t="shared" si="10"/>
        <v>0.98640000000000005</v>
      </c>
    </row>
    <row r="92" spans="1:32" x14ac:dyDescent="0.4">
      <c r="A92" s="46" t="s">
        <v>190</v>
      </c>
      <c r="B92" s="47" t="s">
        <v>120</v>
      </c>
      <c r="C92" s="48">
        <v>45551.622835648152</v>
      </c>
      <c r="D92" s="49">
        <v>5.0583</v>
      </c>
      <c r="E92" s="49">
        <v>5.0198999999999998</v>
      </c>
      <c r="F92" s="49">
        <v>5.0967000000000002</v>
      </c>
      <c r="G92" s="49">
        <v>4.9366000000000003</v>
      </c>
      <c r="H92" s="49">
        <v>5.0907999999999998</v>
      </c>
      <c r="I92" s="49">
        <v>5.0007000000000001</v>
      </c>
      <c r="J92" s="49">
        <v>4.9225000000000003</v>
      </c>
      <c r="K92" s="49">
        <v>4.8640999999999996</v>
      </c>
      <c r="L92" s="49">
        <v>4.9748999999999999</v>
      </c>
      <c r="M92" s="49">
        <v>4.9013</v>
      </c>
      <c r="N92" s="49">
        <v>5.01</v>
      </c>
      <c r="O92" s="49">
        <v>5.0044000000000004</v>
      </c>
      <c r="P92" s="49">
        <v>5.0232999999999999</v>
      </c>
      <c r="Q92" s="49">
        <v>5.0326000000000004</v>
      </c>
      <c r="R92" s="49">
        <v>4.8132000000000001</v>
      </c>
      <c r="S92" s="49">
        <v>5.0133999999999999</v>
      </c>
      <c r="T92" s="49">
        <v>5.2946</v>
      </c>
      <c r="U92" s="49">
        <v>5.0599999999999996</v>
      </c>
      <c r="V92" s="49">
        <v>4.8958000000000004</v>
      </c>
      <c r="W92" s="49">
        <v>5.1231999999999998</v>
      </c>
      <c r="X92" s="49">
        <v>5.2159000000000004</v>
      </c>
      <c r="Y92" s="49">
        <v>4.9565000000000001</v>
      </c>
      <c r="Z92" s="49">
        <v>4.7614000000000001</v>
      </c>
      <c r="AA92" s="49">
        <v>5.0130999999999997</v>
      </c>
      <c r="AB92" s="49">
        <v>4.8178999999999998</v>
      </c>
      <c r="AC92" s="49">
        <v>5.0736999999999997</v>
      </c>
      <c r="AD92" s="49">
        <v>4.9428000000000001</v>
      </c>
      <c r="AE92" s="49">
        <v>5.0138999999999996</v>
      </c>
      <c r="AF92" s="50">
        <v>4.8217999999999996</v>
      </c>
    </row>
    <row r="93" spans="1:32" x14ac:dyDescent="0.4">
      <c r="A93" s="87" t="s">
        <v>286</v>
      </c>
      <c r="B93" s="52"/>
      <c r="C93" s="88"/>
      <c r="D93" s="90">
        <f t="shared" ref="D93:AF93" si="11">IFERROR(D92/D$23," ")</f>
        <v>1.01166</v>
      </c>
      <c r="E93" s="90">
        <f t="shared" si="11"/>
        <v>1.0039799999999999</v>
      </c>
      <c r="F93" s="90">
        <f t="shared" si="11"/>
        <v>1.0193400000000001</v>
      </c>
      <c r="G93" s="90">
        <f t="shared" si="11"/>
        <v>0.98732000000000009</v>
      </c>
      <c r="H93" s="90">
        <f t="shared" si="11"/>
        <v>1.01816</v>
      </c>
      <c r="I93" s="90">
        <f t="shared" si="11"/>
        <v>1.00014</v>
      </c>
      <c r="J93" s="90">
        <f t="shared" si="11"/>
        <v>0.98450000000000004</v>
      </c>
      <c r="K93" s="90">
        <f t="shared" si="11"/>
        <v>0.97281999999999991</v>
      </c>
      <c r="L93" s="90">
        <f t="shared" si="11"/>
        <v>0.99497999999999998</v>
      </c>
      <c r="M93" s="90">
        <f t="shared" si="11"/>
        <v>0.98026000000000002</v>
      </c>
      <c r="N93" s="90">
        <f t="shared" si="11"/>
        <v>1.002</v>
      </c>
      <c r="O93" s="90">
        <f t="shared" si="11"/>
        <v>1.00088</v>
      </c>
      <c r="P93" s="90">
        <f t="shared" si="11"/>
        <v>1.0046599999999999</v>
      </c>
      <c r="Q93" s="90">
        <f t="shared" si="11"/>
        <v>1.0065200000000001</v>
      </c>
      <c r="R93" s="90">
        <f t="shared" si="11"/>
        <v>0.96264000000000005</v>
      </c>
      <c r="S93" s="90">
        <f t="shared" si="11"/>
        <v>1.00268</v>
      </c>
      <c r="T93" s="90">
        <f t="shared" si="11"/>
        <v>1.0589200000000001</v>
      </c>
      <c r="U93" s="90">
        <f t="shared" si="11"/>
        <v>1.012</v>
      </c>
      <c r="V93" s="90">
        <f t="shared" si="11"/>
        <v>0.97916000000000003</v>
      </c>
      <c r="W93" s="90">
        <f t="shared" si="11"/>
        <v>1.02464</v>
      </c>
      <c r="X93" s="90">
        <f t="shared" si="11"/>
        <v>1.04318</v>
      </c>
      <c r="Y93" s="90">
        <f t="shared" si="11"/>
        <v>0.99130000000000007</v>
      </c>
      <c r="Z93" s="90">
        <f t="shared" si="11"/>
        <v>0.95228000000000002</v>
      </c>
      <c r="AA93" s="90">
        <f t="shared" si="11"/>
        <v>1.0026199999999998</v>
      </c>
      <c r="AB93" s="90">
        <f t="shared" si="11"/>
        <v>0.96357999999999999</v>
      </c>
      <c r="AC93" s="90">
        <f t="shared" si="11"/>
        <v>1.01474</v>
      </c>
      <c r="AD93" s="90">
        <f t="shared" si="11"/>
        <v>0.98855999999999999</v>
      </c>
      <c r="AE93" s="90">
        <f t="shared" si="11"/>
        <v>1.00278</v>
      </c>
      <c r="AF93" s="92">
        <f t="shared" si="11"/>
        <v>0.96435999999999988</v>
      </c>
    </row>
    <row r="94" spans="1:32" x14ac:dyDescent="0.4">
      <c r="A94" s="82" t="s">
        <v>185</v>
      </c>
      <c r="B94" s="83" t="s">
        <v>120</v>
      </c>
      <c r="C94" s="84">
        <v>45551.624571759261</v>
      </c>
      <c r="D94" s="85">
        <v>-2.0000000000000001E-4</v>
      </c>
      <c r="E94" s="85">
        <v>8.9999999999999998E-4</v>
      </c>
      <c r="F94" s="85">
        <v>1.5299999999999999E-2</v>
      </c>
      <c r="G94" s="85">
        <v>-5.0000000000000001E-4</v>
      </c>
      <c r="H94" s="85">
        <v>0</v>
      </c>
      <c r="I94" s="85">
        <v>1E-4</v>
      </c>
      <c r="J94" s="85">
        <v>-8.0000000000000004E-4</v>
      </c>
      <c r="K94" s="85">
        <v>1E-4</v>
      </c>
      <c r="L94" s="85">
        <v>1E-4</v>
      </c>
      <c r="M94" s="85">
        <v>0</v>
      </c>
      <c r="N94" s="85">
        <v>-1E-4</v>
      </c>
      <c r="O94" s="85">
        <v>1.2999999999999999E-3</v>
      </c>
      <c r="P94" s="85">
        <v>-2.5999999999999999E-3</v>
      </c>
      <c r="Q94" s="85">
        <v>-1.6999999999999999E-3</v>
      </c>
      <c r="R94" s="85">
        <v>9.7999999999999997E-3</v>
      </c>
      <c r="S94" s="85">
        <v>2.9999999999999997E-4</v>
      </c>
      <c r="T94" s="85">
        <v>4.4900000000000002E-2</v>
      </c>
      <c r="U94" s="85">
        <v>1E-3</v>
      </c>
      <c r="V94" s="85">
        <v>-1.8E-3</v>
      </c>
      <c r="W94" s="85">
        <v>1E-4</v>
      </c>
      <c r="X94" s="85">
        <v>-4.4000000000000003E-3</v>
      </c>
      <c r="Y94" s="85">
        <v>3.0000000000000001E-3</v>
      </c>
      <c r="Z94" s="85">
        <v>0.14419999999999999</v>
      </c>
      <c r="AA94" s="85">
        <v>2.4799999999999999E-2</v>
      </c>
      <c r="AB94" s="85">
        <v>3.9899999999999998E-2</v>
      </c>
      <c r="AC94" s="85">
        <v>1E-4</v>
      </c>
      <c r="AD94" s="85">
        <v>1.6000000000000001E-3</v>
      </c>
      <c r="AE94" s="85">
        <v>-4.0000000000000002E-4</v>
      </c>
      <c r="AF94" s="86">
        <v>1E-4</v>
      </c>
    </row>
    <row r="95" spans="1:32" x14ac:dyDescent="0.4">
      <c r="A95" s="82" t="s">
        <v>191</v>
      </c>
      <c r="B95" s="83" t="s">
        <v>189</v>
      </c>
      <c r="C95" s="84">
        <v>45551.626319444447</v>
      </c>
      <c r="D95" s="85">
        <v>0</v>
      </c>
      <c r="E95" s="85">
        <v>-1.6000000000000001E-3</v>
      </c>
      <c r="F95" s="85">
        <v>2.8E-3</v>
      </c>
      <c r="G95" s="85">
        <v>-2E-3</v>
      </c>
      <c r="H95" s="85">
        <v>-1E-4</v>
      </c>
      <c r="I95" s="85">
        <v>-1E-4</v>
      </c>
      <c r="J95" s="85">
        <v>1.1000000000000001E-3</v>
      </c>
      <c r="K95" s="85">
        <v>-1E-4</v>
      </c>
      <c r="L95" s="85">
        <v>-2.0000000000000001E-4</v>
      </c>
      <c r="M95" s="85">
        <v>-2.9999999999999997E-4</v>
      </c>
      <c r="N95" s="85">
        <v>-1E-4</v>
      </c>
      <c r="O95" s="85">
        <v>-2.9999999999999997E-4</v>
      </c>
      <c r="P95" s="85">
        <v>-3.3999999999999998E-3</v>
      </c>
      <c r="Q95" s="85">
        <v>-1.9E-3</v>
      </c>
      <c r="R95" s="85">
        <v>8.8000000000000005E-3</v>
      </c>
      <c r="S95" s="85">
        <v>2.0000000000000001E-4</v>
      </c>
      <c r="T95" s="85">
        <v>2.5999999999999999E-3</v>
      </c>
      <c r="U95" s="85">
        <v>1.6999999999999999E-3</v>
      </c>
      <c r="V95" s="85">
        <v>-1.6000000000000001E-3</v>
      </c>
      <c r="W95" s="85">
        <v>-2.9999999999999997E-4</v>
      </c>
      <c r="X95" s="85">
        <v>-2.7000000000000001E-3</v>
      </c>
      <c r="Y95" s="85">
        <v>0</v>
      </c>
      <c r="Z95" s="85">
        <v>0.13780000000000001</v>
      </c>
      <c r="AA95" s="85">
        <v>1.4500000000000001E-2</v>
      </c>
      <c r="AB95" s="85">
        <v>3.9699999999999999E-2</v>
      </c>
      <c r="AC95" s="85">
        <v>0</v>
      </c>
      <c r="AD95" s="85">
        <v>0</v>
      </c>
      <c r="AE95" s="85">
        <v>1E-4</v>
      </c>
      <c r="AF95" s="86">
        <v>-2.9999999999999997E-4</v>
      </c>
    </row>
    <row r="96" spans="1:32" x14ac:dyDescent="0.4">
      <c r="A96" s="82" t="s">
        <v>137</v>
      </c>
      <c r="B96" s="83" t="s">
        <v>120</v>
      </c>
      <c r="C96" s="84">
        <v>45551.628067129626</v>
      </c>
      <c r="D96" s="85">
        <v>-2.9999999999999997E-4</v>
      </c>
      <c r="E96" s="85">
        <v>8.0000000000000004E-4</v>
      </c>
      <c r="F96" s="85">
        <v>2.0999999999999999E-3</v>
      </c>
      <c r="G96" s="85">
        <v>-1.5E-3</v>
      </c>
      <c r="H96" s="85">
        <v>-1E-4</v>
      </c>
      <c r="I96" s="85">
        <v>-1E-4</v>
      </c>
      <c r="J96" s="85">
        <v>2.5000000000000001E-3</v>
      </c>
      <c r="K96" s="85">
        <v>0</v>
      </c>
      <c r="L96" s="85">
        <v>-5.9999999999999995E-4</v>
      </c>
      <c r="M96" s="85">
        <v>-1E-4</v>
      </c>
      <c r="N96" s="85">
        <v>1E-4</v>
      </c>
      <c r="O96" s="85">
        <v>5.9999999999999995E-4</v>
      </c>
      <c r="P96" s="85">
        <v>-6.4999999999999997E-3</v>
      </c>
      <c r="Q96" s="85">
        <v>-2.3E-3</v>
      </c>
      <c r="R96" s="85">
        <v>1.0699999999999999E-2</v>
      </c>
      <c r="S96" s="85">
        <v>1E-4</v>
      </c>
      <c r="T96" s="85">
        <v>7.4999999999999997E-3</v>
      </c>
      <c r="U96" s="85">
        <v>1.1000000000000001E-3</v>
      </c>
      <c r="V96" s="85">
        <v>-1.6999999999999999E-3</v>
      </c>
      <c r="W96" s="85">
        <v>-1.2999999999999999E-3</v>
      </c>
      <c r="X96" s="85">
        <v>-2.3E-3</v>
      </c>
      <c r="Y96" s="85">
        <v>-1.6999999999999999E-3</v>
      </c>
      <c r="Z96" s="85">
        <v>0.12989999999999999</v>
      </c>
      <c r="AA96" s="85">
        <v>1.7999999999999999E-2</v>
      </c>
      <c r="AB96" s="85">
        <v>4.02E-2</v>
      </c>
      <c r="AC96" s="85">
        <v>1E-4</v>
      </c>
      <c r="AD96" s="85">
        <v>4.0000000000000002E-4</v>
      </c>
      <c r="AE96" s="85">
        <v>0</v>
      </c>
      <c r="AF96" s="86">
        <v>4.0000000000000002E-4</v>
      </c>
    </row>
    <row r="97" spans="1:32" x14ac:dyDescent="0.4">
      <c r="A97" s="46" t="s">
        <v>188</v>
      </c>
      <c r="B97" s="47" t="s">
        <v>120</v>
      </c>
      <c r="C97" s="48">
        <v>45551.629814814813</v>
      </c>
      <c r="D97" s="49">
        <v>5.0248999999999997</v>
      </c>
      <c r="E97" s="49">
        <v>4.9705000000000004</v>
      </c>
      <c r="F97" s="49">
        <v>5.0373999999999999</v>
      </c>
      <c r="G97" s="49">
        <v>5.0050999999999997</v>
      </c>
      <c r="H97" s="49">
        <v>5.0446999999999997</v>
      </c>
      <c r="I97" s="49">
        <v>4.9725000000000001</v>
      </c>
      <c r="J97" s="49">
        <v>4.9481000000000002</v>
      </c>
      <c r="K97" s="49">
        <v>4.8925000000000001</v>
      </c>
      <c r="L97" s="49">
        <v>5.0256999999999996</v>
      </c>
      <c r="M97" s="49">
        <v>4.9466999999999999</v>
      </c>
      <c r="N97" s="49">
        <v>5.0461</v>
      </c>
      <c r="O97" s="49">
        <v>4.9692999999999996</v>
      </c>
      <c r="P97" s="49">
        <v>4.9999000000000002</v>
      </c>
      <c r="Q97" s="49">
        <v>5.0903</v>
      </c>
      <c r="R97" s="49">
        <v>4.7897999999999996</v>
      </c>
      <c r="S97" s="49">
        <v>4.9404000000000003</v>
      </c>
      <c r="T97" s="49">
        <v>5.2175000000000002</v>
      </c>
      <c r="U97" s="49">
        <v>5.0119999999999996</v>
      </c>
      <c r="V97" s="49">
        <v>4.9324000000000003</v>
      </c>
      <c r="W97" s="49">
        <v>5.1308999999999996</v>
      </c>
      <c r="X97" s="49">
        <v>5.2282000000000002</v>
      </c>
      <c r="Y97" s="49">
        <v>4.9764999999999997</v>
      </c>
      <c r="Z97" s="49">
        <v>4.6955</v>
      </c>
      <c r="AA97" s="49">
        <v>5.0156000000000001</v>
      </c>
      <c r="AB97" s="49">
        <v>4.9991000000000003</v>
      </c>
      <c r="AC97" s="49">
        <v>5.0029000000000003</v>
      </c>
      <c r="AD97" s="49">
        <v>4.92</v>
      </c>
      <c r="AE97" s="49">
        <v>5.0155000000000003</v>
      </c>
      <c r="AF97" s="50">
        <v>4.8589000000000002</v>
      </c>
    </row>
    <row r="98" spans="1:32" x14ac:dyDescent="0.4">
      <c r="A98" s="87" t="s">
        <v>286</v>
      </c>
      <c r="B98" s="52"/>
      <c r="C98" s="88"/>
      <c r="D98" s="90">
        <f t="shared" ref="D98:AF98" si="12">IFERROR(D97/D$21," ")</f>
        <v>1.00498</v>
      </c>
      <c r="E98" s="90">
        <f t="shared" si="12"/>
        <v>0.99410000000000009</v>
      </c>
      <c r="F98" s="90">
        <f t="shared" si="12"/>
        <v>1.0074799999999999</v>
      </c>
      <c r="G98" s="90">
        <f t="shared" si="12"/>
        <v>1.00102</v>
      </c>
      <c r="H98" s="90">
        <f t="shared" si="12"/>
        <v>1.0089399999999999</v>
      </c>
      <c r="I98" s="90">
        <f t="shared" si="12"/>
        <v>0.99450000000000005</v>
      </c>
      <c r="J98" s="90">
        <f t="shared" si="12"/>
        <v>0.98962000000000006</v>
      </c>
      <c r="K98" s="90">
        <f t="shared" si="12"/>
        <v>0.97850000000000004</v>
      </c>
      <c r="L98" s="90">
        <f t="shared" si="12"/>
        <v>1.0051399999999999</v>
      </c>
      <c r="M98" s="90">
        <f t="shared" si="12"/>
        <v>0.98934</v>
      </c>
      <c r="N98" s="90">
        <f t="shared" si="12"/>
        <v>1.00922</v>
      </c>
      <c r="O98" s="90">
        <f t="shared" si="12"/>
        <v>0.99385999999999997</v>
      </c>
      <c r="P98" s="90">
        <f t="shared" si="12"/>
        <v>0.99998000000000009</v>
      </c>
      <c r="Q98" s="90">
        <f t="shared" si="12"/>
        <v>1.01806</v>
      </c>
      <c r="R98" s="90">
        <f t="shared" si="12"/>
        <v>0.95795999999999992</v>
      </c>
      <c r="S98" s="90">
        <f t="shared" si="12"/>
        <v>0.98808000000000007</v>
      </c>
      <c r="T98" s="90">
        <f t="shared" si="12"/>
        <v>1.0435000000000001</v>
      </c>
      <c r="U98" s="90">
        <f t="shared" si="12"/>
        <v>1.0024</v>
      </c>
      <c r="V98" s="90">
        <f t="shared" si="12"/>
        <v>0.98648000000000002</v>
      </c>
      <c r="W98" s="90">
        <f t="shared" si="12"/>
        <v>1.0261799999999999</v>
      </c>
      <c r="X98" s="90">
        <f t="shared" si="12"/>
        <v>1.0456400000000001</v>
      </c>
      <c r="Y98" s="90">
        <f t="shared" si="12"/>
        <v>0.99529999999999996</v>
      </c>
      <c r="Z98" s="90">
        <f t="shared" si="12"/>
        <v>0.93910000000000005</v>
      </c>
      <c r="AA98" s="90">
        <f t="shared" si="12"/>
        <v>1.00312</v>
      </c>
      <c r="AB98" s="90">
        <f t="shared" si="12"/>
        <v>0.99982000000000004</v>
      </c>
      <c r="AC98" s="90">
        <f t="shared" si="12"/>
        <v>1.00058</v>
      </c>
      <c r="AD98" s="90">
        <f t="shared" si="12"/>
        <v>0.98399999999999999</v>
      </c>
      <c r="AE98" s="90">
        <f t="shared" si="12"/>
        <v>1.0031000000000001</v>
      </c>
      <c r="AF98" s="92">
        <f t="shared" si="12"/>
        <v>0.97178000000000009</v>
      </c>
    </row>
    <row r="99" spans="1:32" x14ac:dyDescent="0.4">
      <c r="A99" s="82" t="s">
        <v>185</v>
      </c>
      <c r="B99" s="83" t="s">
        <v>120</v>
      </c>
      <c r="C99" s="84">
        <v>45551.631550925929</v>
      </c>
      <c r="D99" s="85">
        <v>-1E-4</v>
      </c>
      <c r="E99" s="85">
        <v>4.0000000000000002E-4</v>
      </c>
      <c r="F99" s="85">
        <v>1.1599999999999999E-2</v>
      </c>
      <c r="G99" s="85">
        <v>-1E-4</v>
      </c>
      <c r="H99" s="85">
        <v>-1E-4</v>
      </c>
      <c r="I99" s="85">
        <v>-1E-4</v>
      </c>
      <c r="J99" s="85">
        <v>2.9999999999999997E-4</v>
      </c>
      <c r="K99" s="85">
        <v>0</v>
      </c>
      <c r="L99" s="85">
        <v>0</v>
      </c>
      <c r="M99" s="85">
        <v>-1E-4</v>
      </c>
      <c r="N99" s="85">
        <v>1E-4</v>
      </c>
      <c r="O99" s="85">
        <v>-2.9999999999999997E-4</v>
      </c>
      <c r="P99" s="85">
        <v>-8.0000000000000004E-4</v>
      </c>
      <c r="Q99" s="85">
        <v>-2.7000000000000001E-3</v>
      </c>
      <c r="R99" s="85">
        <v>9.1000000000000004E-3</v>
      </c>
      <c r="S99" s="85">
        <v>2.0000000000000001E-4</v>
      </c>
      <c r="T99" s="85">
        <v>4.4699999999999997E-2</v>
      </c>
      <c r="U99" s="85">
        <v>1.6000000000000001E-3</v>
      </c>
      <c r="V99" s="85">
        <v>-8.9999999999999998E-4</v>
      </c>
      <c r="W99" s="85">
        <v>2.0000000000000001E-4</v>
      </c>
      <c r="X99" s="85">
        <v>-4.8999999999999998E-3</v>
      </c>
      <c r="Y99" s="85">
        <v>1.4E-3</v>
      </c>
      <c r="Z99" s="85">
        <v>0.1595</v>
      </c>
      <c r="AA99" s="85">
        <v>2.8899999999999999E-2</v>
      </c>
      <c r="AB99" s="85">
        <v>3.9899999999999998E-2</v>
      </c>
      <c r="AC99" s="85">
        <v>1E-4</v>
      </c>
      <c r="AD99" s="85">
        <v>1.8E-3</v>
      </c>
      <c r="AE99" s="85">
        <v>0</v>
      </c>
      <c r="AF99" s="86">
        <v>-2.0000000000000001E-4</v>
      </c>
    </row>
    <row r="100" spans="1:32" x14ac:dyDescent="0.4">
      <c r="A100" s="82" t="s">
        <v>192</v>
      </c>
      <c r="B100" s="83" t="s">
        <v>189</v>
      </c>
      <c r="C100" s="84">
        <v>45551.633287037039</v>
      </c>
      <c r="D100" s="85">
        <v>-2.0000000000000001E-4</v>
      </c>
      <c r="E100" s="85">
        <v>16.730499999999999</v>
      </c>
      <c r="F100" s="85">
        <v>4.7000000000000002E-3</v>
      </c>
      <c r="G100" s="85">
        <v>1.61E-2</v>
      </c>
      <c r="H100" s="85">
        <v>2.7000000000000001E-3</v>
      </c>
      <c r="I100" s="85">
        <v>-1E-4</v>
      </c>
      <c r="J100" s="85">
        <v>0.20780000000000001</v>
      </c>
      <c r="K100" s="85">
        <v>-5.9999999999999995E-4</v>
      </c>
      <c r="L100" s="85">
        <v>-8.0000000000000004E-4</v>
      </c>
      <c r="M100" s="85">
        <v>3.0499999999999999E-2</v>
      </c>
      <c r="N100" s="85">
        <v>2E-3</v>
      </c>
      <c r="O100" s="85">
        <v>165.19200000000001</v>
      </c>
      <c r="P100" s="85">
        <v>-9.7000000000000003E-3</v>
      </c>
      <c r="Q100" s="85">
        <v>0.185</v>
      </c>
      <c r="R100" s="85">
        <v>0.85429999999999995</v>
      </c>
      <c r="S100" s="85">
        <v>1.1406000000000001</v>
      </c>
      <c r="T100" s="85">
        <v>1.35E-2</v>
      </c>
      <c r="U100" s="85">
        <v>5.1539000000000001</v>
      </c>
      <c r="V100" s="85">
        <v>0.63580000000000003</v>
      </c>
      <c r="W100" s="85">
        <v>1.1377999999999999</v>
      </c>
      <c r="X100" s="85">
        <v>-1.2999999999999999E-3</v>
      </c>
      <c r="Y100" s="85">
        <v>62.0289</v>
      </c>
      <c r="Z100" s="85">
        <v>0.112</v>
      </c>
      <c r="AA100" s="85">
        <v>2.8E-3</v>
      </c>
      <c r="AB100" s="85">
        <v>0.17150000000000001</v>
      </c>
      <c r="AC100" s="85">
        <v>5.0000000000000001E-4</v>
      </c>
      <c r="AD100" s="85">
        <v>9.9000000000000005E-2</v>
      </c>
      <c r="AE100" s="85">
        <v>8.0999999999999996E-3</v>
      </c>
      <c r="AF100" s="86">
        <v>0.60529999999999995</v>
      </c>
    </row>
    <row r="101" spans="1:32" x14ac:dyDescent="0.4">
      <c r="A101" s="82" t="s">
        <v>193</v>
      </c>
      <c r="B101" s="83" t="s">
        <v>189</v>
      </c>
      <c r="C101" s="84">
        <v>45551.635034722225</v>
      </c>
      <c r="D101" s="85">
        <v>-2.9999999999999997E-4</v>
      </c>
      <c r="E101" s="85">
        <v>27.957999999999998</v>
      </c>
      <c r="F101" s="85">
        <v>6.9999999999999999E-4</v>
      </c>
      <c r="G101" s="85">
        <v>3.6400000000000002E-2</v>
      </c>
      <c r="H101" s="85">
        <v>2.8E-3</v>
      </c>
      <c r="I101" s="85">
        <v>-2.0000000000000001E-4</v>
      </c>
      <c r="J101" s="85">
        <v>0.36499999999999999</v>
      </c>
      <c r="K101" s="85">
        <v>-8.0000000000000004E-4</v>
      </c>
      <c r="L101" s="85">
        <v>-8.9999999999999998E-4</v>
      </c>
      <c r="M101" s="85">
        <v>4.87E-2</v>
      </c>
      <c r="N101" s="85">
        <v>3.5999999999999999E-3</v>
      </c>
      <c r="O101" s="85">
        <v>232.2671</v>
      </c>
      <c r="P101" s="85">
        <v>3.3999999999999998E-3</v>
      </c>
      <c r="Q101" s="85">
        <v>0.22070000000000001</v>
      </c>
      <c r="R101" s="85">
        <v>1.4973000000000001</v>
      </c>
      <c r="S101" s="85">
        <v>1.9398</v>
      </c>
      <c r="T101" s="85">
        <v>8.6E-3</v>
      </c>
      <c r="U101" s="85">
        <v>14.4739</v>
      </c>
      <c r="V101" s="85">
        <v>0.97540000000000004</v>
      </c>
      <c r="W101" s="85">
        <v>1.4515</v>
      </c>
      <c r="X101" s="85">
        <v>1.1000000000000001E-3</v>
      </c>
      <c r="Y101" s="85">
        <v>120.8814</v>
      </c>
      <c r="Z101" s="85">
        <v>0.1134</v>
      </c>
      <c r="AA101" s="85">
        <v>-3.5000000000000001E-3</v>
      </c>
      <c r="AB101" s="85">
        <v>0.26650000000000001</v>
      </c>
      <c r="AC101" s="85">
        <v>8.0000000000000004E-4</v>
      </c>
      <c r="AD101" s="85">
        <v>0.19339999999999999</v>
      </c>
      <c r="AE101" s="85">
        <v>1.5100000000000001E-2</v>
      </c>
      <c r="AF101" s="86">
        <v>0.92930000000000001</v>
      </c>
    </row>
    <row r="102" spans="1:32" x14ac:dyDescent="0.4">
      <c r="A102" s="82" t="s">
        <v>194</v>
      </c>
      <c r="B102" s="83" t="s">
        <v>189</v>
      </c>
      <c r="C102" s="84">
        <v>45551.636770833335</v>
      </c>
      <c r="D102" s="85">
        <v>-4.0000000000000002E-4</v>
      </c>
      <c r="E102" s="85">
        <v>12.816700000000001</v>
      </c>
      <c r="F102" s="85">
        <v>2.2000000000000001E-3</v>
      </c>
      <c r="G102" s="85">
        <v>0.1787</v>
      </c>
      <c r="H102" s="85">
        <v>3.0000000000000001E-3</v>
      </c>
      <c r="I102" s="85">
        <v>-2.0000000000000001E-4</v>
      </c>
      <c r="J102" s="85">
        <v>1.8491</v>
      </c>
      <c r="K102" s="85">
        <v>2.9999999999999997E-4</v>
      </c>
      <c r="L102" s="85">
        <v>1.17E-2</v>
      </c>
      <c r="M102" s="85">
        <v>0.18179999999999999</v>
      </c>
      <c r="N102" s="85">
        <v>8.9999999999999993E-3</v>
      </c>
      <c r="O102" s="85">
        <v>942.00080000000003</v>
      </c>
      <c r="P102" s="85">
        <v>7.8700000000000006E-2</v>
      </c>
      <c r="Q102" s="85">
        <v>0.25480000000000003</v>
      </c>
      <c r="R102" s="85">
        <v>7.4451000000000001</v>
      </c>
      <c r="S102" s="85">
        <v>9.3400999999999996</v>
      </c>
      <c r="T102" s="85">
        <v>1.09E-2</v>
      </c>
      <c r="U102" s="85">
        <v>33.043900000000001</v>
      </c>
      <c r="V102" s="85">
        <v>1.7583</v>
      </c>
      <c r="W102" s="85">
        <v>4.5448000000000004</v>
      </c>
      <c r="X102" s="85">
        <v>1.7100000000000001E-2</v>
      </c>
      <c r="Y102" s="85">
        <v>610.91639999999995</v>
      </c>
      <c r="Z102" s="85">
        <v>0.1236</v>
      </c>
      <c r="AA102" s="85">
        <v>-1.8800000000000001E-2</v>
      </c>
      <c r="AB102" s="85">
        <v>0.5968</v>
      </c>
      <c r="AC102" s="85">
        <v>3.7000000000000002E-3</v>
      </c>
      <c r="AD102" s="85">
        <v>0.99880000000000002</v>
      </c>
      <c r="AE102" s="85">
        <v>5.1999999999999998E-2</v>
      </c>
      <c r="AF102" s="86">
        <v>5.1064999999999996</v>
      </c>
    </row>
    <row r="103" spans="1:32" x14ac:dyDescent="0.4">
      <c r="A103" s="82" t="s">
        <v>196</v>
      </c>
      <c r="B103" s="83" t="s">
        <v>189</v>
      </c>
      <c r="C103" s="84">
        <v>45551.638506944444</v>
      </c>
      <c r="D103" s="85">
        <v>-1E-4</v>
      </c>
      <c r="E103" s="85">
        <v>1.1084000000000001</v>
      </c>
      <c r="F103" s="85">
        <v>4.4000000000000003E-3</v>
      </c>
      <c r="G103" s="85">
        <v>0.37159999999999999</v>
      </c>
      <c r="H103" s="85">
        <v>4.8999999999999998E-3</v>
      </c>
      <c r="I103" s="85">
        <v>-1E-4</v>
      </c>
      <c r="J103" s="85">
        <v>3.46</v>
      </c>
      <c r="K103" s="85">
        <v>5.9999999999999995E-4</v>
      </c>
      <c r="L103" s="85">
        <v>-2.01E-2</v>
      </c>
      <c r="M103" s="85">
        <v>0.38569999999999999</v>
      </c>
      <c r="N103" s="85">
        <v>2.69E-2</v>
      </c>
      <c r="O103" s="85">
        <v>1803.3566000000001</v>
      </c>
      <c r="P103" s="85">
        <v>0.16370000000000001</v>
      </c>
      <c r="Q103" s="85">
        <v>-1E-4</v>
      </c>
      <c r="R103" s="85">
        <v>14.3827</v>
      </c>
      <c r="S103" s="85">
        <v>17.8596</v>
      </c>
      <c r="T103" s="85">
        <v>1.4500000000000001E-2</v>
      </c>
      <c r="U103" s="85">
        <v>64.823899999999995</v>
      </c>
      <c r="V103" s="85">
        <v>0.84560000000000002</v>
      </c>
      <c r="W103" s="85">
        <v>0.15840000000000001</v>
      </c>
      <c r="X103" s="85">
        <v>5.3600000000000002E-2</v>
      </c>
      <c r="Y103" s="85">
        <v>1161.3306</v>
      </c>
      <c r="Z103" s="85">
        <v>0.14280000000000001</v>
      </c>
      <c r="AA103" s="85">
        <v>-4.4200000000000003E-2</v>
      </c>
      <c r="AB103" s="85">
        <v>0.77290000000000003</v>
      </c>
      <c r="AC103" s="85">
        <v>6.7000000000000002E-3</v>
      </c>
      <c r="AD103" s="85">
        <v>2.032</v>
      </c>
      <c r="AE103" s="85">
        <v>0.12809999999999999</v>
      </c>
      <c r="AF103" s="86">
        <v>12.3307</v>
      </c>
    </row>
    <row r="104" spans="1:32" x14ac:dyDescent="0.4">
      <c r="A104" s="82" t="s">
        <v>199</v>
      </c>
      <c r="B104" s="83" t="s">
        <v>189</v>
      </c>
      <c r="C104" s="84">
        <v>45551.640243055554</v>
      </c>
      <c r="D104" s="85">
        <v>8.0000000000000004E-4</v>
      </c>
      <c r="E104" s="85">
        <v>1.6543000000000001</v>
      </c>
      <c r="F104" s="85">
        <v>2.3999999999999998E-3</v>
      </c>
      <c r="G104" s="85">
        <v>0.57269999999999999</v>
      </c>
      <c r="H104" s="85">
        <v>6.8999999999999999E-3</v>
      </c>
      <c r="I104" s="85">
        <v>-1E-4</v>
      </c>
      <c r="J104" s="85">
        <v>5.0803000000000003</v>
      </c>
      <c r="K104" s="85">
        <v>4.4000000000000003E-3</v>
      </c>
      <c r="L104" s="85">
        <v>-2.1700000000000001E-2</v>
      </c>
      <c r="M104" s="85">
        <v>0.57399999999999995</v>
      </c>
      <c r="N104" s="85">
        <v>4.2900000000000001E-2</v>
      </c>
      <c r="O104" s="85">
        <v>2533.4011999999998</v>
      </c>
      <c r="P104" s="85">
        <v>0.30170000000000002</v>
      </c>
      <c r="Q104" s="85">
        <v>1.9300000000000001E-2</v>
      </c>
      <c r="R104" s="85">
        <v>21.020199999999999</v>
      </c>
      <c r="S104" s="85">
        <v>26.982900000000001</v>
      </c>
      <c r="T104" s="85">
        <v>2.0500000000000001E-2</v>
      </c>
      <c r="U104" s="85">
        <v>97.095399999999998</v>
      </c>
      <c r="V104" s="85">
        <v>1.0375000000000001</v>
      </c>
      <c r="W104" s="85">
        <v>0.24099999999999999</v>
      </c>
      <c r="X104" s="85">
        <v>8.6599999999999996E-2</v>
      </c>
      <c r="Y104" s="85">
        <v>1657.7279000000001</v>
      </c>
      <c r="Z104" s="85">
        <v>0.18840000000000001</v>
      </c>
      <c r="AA104" s="85">
        <v>-7.0599999999999996E-2</v>
      </c>
      <c r="AB104" s="85">
        <v>1.1423000000000001</v>
      </c>
      <c r="AC104" s="85">
        <v>1.06E-2</v>
      </c>
      <c r="AD104" s="85">
        <v>2.9998999999999998</v>
      </c>
      <c r="AE104" s="85">
        <v>0.20169999999999999</v>
      </c>
      <c r="AF104" s="86">
        <v>18.3706</v>
      </c>
    </row>
    <row r="105" spans="1:32" x14ac:dyDescent="0.4">
      <c r="A105" s="82" t="s">
        <v>202</v>
      </c>
      <c r="B105" s="83" t="s">
        <v>189</v>
      </c>
      <c r="C105" s="84">
        <v>45551.641979166663</v>
      </c>
      <c r="D105" s="85">
        <v>-4.0000000000000002E-4</v>
      </c>
      <c r="E105" s="85">
        <v>9.2606999999999999</v>
      </c>
      <c r="F105" s="85">
        <v>1E-4</v>
      </c>
      <c r="G105" s="85">
        <v>1.95E-2</v>
      </c>
      <c r="H105" s="85">
        <v>8.0000000000000004E-4</v>
      </c>
      <c r="I105" s="85">
        <v>-2.0000000000000001E-4</v>
      </c>
      <c r="J105" s="85">
        <v>0.2165</v>
      </c>
      <c r="K105" s="85">
        <v>-6.9999999999999999E-4</v>
      </c>
      <c r="L105" s="85">
        <v>-5.0000000000000001E-4</v>
      </c>
      <c r="M105" s="85">
        <v>3.3500000000000002E-2</v>
      </c>
      <c r="N105" s="85">
        <v>4.7999999999999996E-3</v>
      </c>
      <c r="O105" s="85">
        <v>166.84059999999999</v>
      </c>
      <c r="P105" s="85">
        <v>-5.4000000000000003E-3</v>
      </c>
      <c r="Q105" s="85">
        <v>2.0500000000000001E-2</v>
      </c>
      <c r="R105" s="85">
        <v>0.89470000000000005</v>
      </c>
      <c r="S105" s="85">
        <v>0.98950000000000005</v>
      </c>
      <c r="T105" s="85">
        <v>2.3E-3</v>
      </c>
      <c r="U105" s="85">
        <v>3.9598</v>
      </c>
      <c r="V105" s="85">
        <v>1.2587999999999999</v>
      </c>
      <c r="W105" s="85">
        <v>0.45279999999999998</v>
      </c>
      <c r="X105" s="85">
        <v>-1.5E-3</v>
      </c>
      <c r="Y105" s="85">
        <v>64.878399999999999</v>
      </c>
      <c r="Z105" s="85">
        <v>0.1198</v>
      </c>
      <c r="AA105" s="85">
        <v>-1.1000000000000001E-3</v>
      </c>
      <c r="AB105" s="85">
        <v>9.9099999999999994E-2</v>
      </c>
      <c r="AC105" s="85">
        <v>5.0000000000000001E-4</v>
      </c>
      <c r="AD105" s="85">
        <v>0.1114</v>
      </c>
      <c r="AE105" s="85">
        <v>7.4999999999999997E-3</v>
      </c>
      <c r="AF105" s="86">
        <v>0.47910000000000003</v>
      </c>
    </row>
    <row r="106" spans="1:32" x14ac:dyDescent="0.4">
      <c r="A106" s="82" t="s">
        <v>203</v>
      </c>
      <c r="B106" s="83" t="s">
        <v>189</v>
      </c>
      <c r="C106" s="84">
        <v>45551.643726851849</v>
      </c>
      <c r="D106" s="85">
        <v>-5.0000000000000001E-4</v>
      </c>
      <c r="E106" s="85">
        <v>9.9687000000000001</v>
      </c>
      <c r="F106" s="85">
        <v>3.8999999999999998E-3</v>
      </c>
      <c r="G106" s="85">
        <v>4.1000000000000002E-2</v>
      </c>
      <c r="H106" s="85">
        <v>5.0000000000000001E-4</v>
      </c>
      <c r="I106" s="85">
        <v>-1E-4</v>
      </c>
      <c r="J106" s="85">
        <v>0.41370000000000001</v>
      </c>
      <c r="K106" s="85">
        <v>-5.0000000000000001E-4</v>
      </c>
      <c r="L106" s="85">
        <v>3.0000000000000001E-3</v>
      </c>
      <c r="M106" s="85">
        <v>5.9799999999999999E-2</v>
      </c>
      <c r="N106" s="85">
        <v>7.4999999999999997E-3</v>
      </c>
      <c r="O106" s="85">
        <v>252.35849999999999</v>
      </c>
      <c r="P106" s="85">
        <v>-5.0000000000000001E-3</v>
      </c>
      <c r="Q106" s="85">
        <v>2.7099999999999999E-2</v>
      </c>
      <c r="R106" s="85">
        <v>1.6867000000000001</v>
      </c>
      <c r="S106" s="85">
        <v>1.8732</v>
      </c>
      <c r="T106" s="85">
        <v>3.2000000000000002E-3</v>
      </c>
      <c r="U106" s="85">
        <v>7.7214999999999998</v>
      </c>
      <c r="V106" s="85">
        <v>1.4011</v>
      </c>
      <c r="W106" s="85">
        <v>0.34</v>
      </c>
      <c r="X106" s="85">
        <v>-1.1000000000000001E-3</v>
      </c>
      <c r="Y106" s="85">
        <v>126.28959999999999</v>
      </c>
      <c r="Z106" s="85">
        <v>0.1232</v>
      </c>
      <c r="AA106" s="85">
        <v>-4.4999999999999997E-3</v>
      </c>
      <c r="AB106" s="85">
        <v>0.15049999999999999</v>
      </c>
      <c r="AC106" s="85">
        <v>8.0000000000000004E-4</v>
      </c>
      <c r="AD106" s="85">
        <v>0.22550000000000001</v>
      </c>
      <c r="AE106" s="85">
        <v>1.03E-2</v>
      </c>
      <c r="AF106" s="86">
        <v>0.84419999999999995</v>
      </c>
    </row>
    <row r="107" spans="1:32" x14ac:dyDescent="0.4">
      <c r="A107" s="82" t="s">
        <v>204</v>
      </c>
      <c r="B107" s="83" t="s">
        <v>189</v>
      </c>
      <c r="C107" s="84">
        <v>45551.645462962966</v>
      </c>
      <c r="D107" s="85">
        <v>-6.9999999999999999E-4</v>
      </c>
      <c r="E107" s="85">
        <v>10.346</v>
      </c>
      <c r="F107" s="85">
        <v>3.5999999999999999E-3</v>
      </c>
      <c r="G107" s="85">
        <v>0.22259999999999999</v>
      </c>
      <c r="H107" s="85">
        <v>1.6000000000000001E-3</v>
      </c>
      <c r="I107" s="85">
        <v>-2.0000000000000001E-4</v>
      </c>
      <c r="J107" s="85">
        <v>1.9549000000000001</v>
      </c>
      <c r="K107" s="85">
        <v>-4.0000000000000002E-4</v>
      </c>
      <c r="L107" s="85">
        <v>4.4999999999999997E-3</v>
      </c>
      <c r="M107" s="85">
        <v>0.2301</v>
      </c>
      <c r="N107" s="85">
        <v>8.8999999999999999E-3</v>
      </c>
      <c r="O107" s="85">
        <v>995.94299999999998</v>
      </c>
      <c r="P107" s="85">
        <v>9.5699999999999993E-2</v>
      </c>
      <c r="Q107" s="85">
        <v>9.0899999999999995E-2</v>
      </c>
      <c r="R107" s="85">
        <v>7.9402999999999997</v>
      </c>
      <c r="S107" s="85">
        <v>9.5787999999999993</v>
      </c>
      <c r="T107" s="85">
        <v>8.6E-3</v>
      </c>
      <c r="U107" s="85">
        <v>33.531700000000001</v>
      </c>
      <c r="V107" s="85">
        <v>2.5013000000000001</v>
      </c>
      <c r="W107" s="85">
        <v>0.45450000000000002</v>
      </c>
      <c r="X107" s="85">
        <v>2.18E-2</v>
      </c>
      <c r="Y107" s="85">
        <v>641.92449999999997</v>
      </c>
      <c r="Z107" s="85">
        <v>0.12759999999999999</v>
      </c>
      <c r="AA107" s="85">
        <v>-2.5600000000000001E-2</v>
      </c>
      <c r="AB107" s="85">
        <v>0.46899999999999997</v>
      </c>
      <c r="AC107" s="85">
        <v>3.8E-3</v>
      </c>
      <c r="AD107" s="85">
        <v>1.1323000000000001</v>
      </c>
      <c r="AE107" s="85">
        <v>6.54E-2</v>
      </c>
      <c r="AF107" s="86">
        <v>4.2771999999999997</v>
      </c>
    </row>
    <row r="108" spans="1:32" x14ac:dyDescent="0.4">
      <c r="A108" s="82" t="s">
        <v>206</v>
      </c>
      <c r="B108" s="83" t="s">
        <v>189</v>
      </c>
      <c r="C108" s="84">
        <v>45551.647199074076</v>
      </c>
      <c r="D108" s="85">
        <v>-5.0000000000000001E-4</v>
      </c>
      <c r="E108" s="85">
        <v>1.1496999999999999</v>
      </c>
      <c r="F108" s="85">
        <v>6.9999999999999999E-4</v>
      </c>
      <c r="G108" s="85">
        <v>0.41920000000000002</v>
      </c>
      <c r="H108" s="85">
        <v>3.3E-3</v>
      </c>
      <c r="I108" s="85">
        <v>-2.0000000000000001E-4</v>
      </c>
      <c r="J108" s="85">
        <v>3.8504</v>
      </c>
      <c r="K108" s="85">
        <v>5.1999999999999998E-3</v>
      </c>
      <c r="L108" s="85">
        <v>-1.84E-2</v>
      </c>
      <c r="M108" s="85">
        <v>0.43030000000000002</v>
      </c>
      <c r="N108" s="85">
        <v>2.86E-2</v>
      </c>
      <c r="O108" s="85">
        <v>1867.6643999999999</v>
      </c>
      <c r="P108" s="85">
        <v>0.246</v>
      </c>
      <c r="Q108" s="85">
        <v>-6.9999999999999999E-4</v>
      </c>
      <c r="R108" s="85">
        <v>14.667899999999999</v>
      </c>
      <c r="S108" s="85">
        <v>18.586600000000001</v>
      </c>
      <c r="T108" s="85">
        <v>1.5699999999999999E-2</v>
      </c>
      <c r="U108" s="85">
        <v>62.795000000000002</v>
      </c>
      <c r="V108" s="85">
        <v>2.4582000000000002</v>
      </c>
      <c r="W108" s="85">
        <v>0.41110000000000002</v>
      </c>
      <c r="X108" s="85">
        <v>5.1299999999999998E-2</v>
      </c>
      <c r="Y108" s="85">
        <v>1190.7709</v>
      </c>
      <c r="Z108" s="85">
        <v>0.1454</v>
      </c>
      <c r="AA108" s="85">
        <v>-3.7400000000000003E-2</v>
      </c>
      <c r="AB108" s="85">
        <v>0.82010000000000005</v>
      </c>
      <c r="AC108" s="85">
        <v>7.3000000000000001E-3</v>
      </c>
      <c r="AD108" s="85">
        <v>2.1431</v>
      </c>
      <c r="AE108" s="85">
        <v>0.13289999999999999</v>
      </c>
      <c r="AF108" s="86">
        <v>9.1637000000000004</v>
      </c>
    </row>
    <row r="109" spans="1:32" x14ac:dyDescent="0.4">
      <c r="A109" s="82" t="s">
        <v>209</v>
      </c>
      <c r="B109" s="83" t="s">
        <v>189</v>
      </c>
      <c r="C109" s="84">
        <v>45551.648946759262</v>
      </c>
      <c r="D109" s="85">
        <v>2.0000000000000001E-4</v>
      </c>
      <c r="E109" s="85">
        <v>2.6273</v>
      </c>
      <c r="F109" s="85">
        <v>2.7000000000000001E-3</v>
      </c>
      <c r="G109" s="85">
        <v>0.6048</v>
      </c>
      <c r="H109" s="85">
        <v>4.4999999999999997E-3</v>
      </c>
      <c r="I109" s="85">
        <v>-1E-4</v>
      </c>
      <c r="J109" s="85">
        <v>5.4141000000000004</v>
      </c>
      <c r="K109" s="85">
        <v>3.5999999999999999E-3</v>
      </c>
      <c r="L109" s="85">
        <v>-2.4E-2</v>
      </c>
      <c r="M109" s="85">
        <v>0.61360000000000003</v>
      </c>
      <c r="N109" s="85">
        <v>4.5900000000000003E-2</v>
      </c>
      <c r="O109" s="85">
        <v>2550.4614999999999</v>
      </c>
      <c r="P109" s="85">
        <v>0.31469999999999998</v>
      </c>
      <c r="Q109" s="85">
        <v>6.7900000000000002E-2</v>
      </c>
      <c r="R109" s="85">
        <v>20.89</v>
      </c>
      <c r="S109" s="85">
        <v>27.017299999999999</v>
      </c>
      <c r="T109" s="85">
        <v>2.1000000000000001E-2</v>
      </c>
      <c r="U109" s="85">
        <v>91.907899999999998</v>
      </c>
      <c r="V109" s="85">
        <v>2.762</v>
      </c>
      <c r="W109" s="85">
        <v>0.504</v>
      </c>
      <c r="X109" s="85">
        <v>8.8099999999999998E-2</v>
      </c>
      <c r="Y109" s="85">
        <v>1668.2032999999999</v>
      </c>
      <c r="Z109" s="85">
        <v>0.18809999999999999</v>
      </c>
      <c r="AA109" s="85">
        <v>-7.5999999999999998E-2</v>
      </c>
      <c r="AB109" s="85">
        <v>1.163</v>
      </c>
      <c r="AC109" s="85">
        <v>1.0500000000000001E-2</v>
      </c>
      <c r="AD109" s="85">
        <v>3.0669</v>
      </c>
      <c r="AE109" s="85">
        <v>0.1928</v>
      </c>
      <c r="AF109" s="86">
        <v>14.6004</v>
      </c>
    </row>
    <row r="110" spans="1:32" x14ac:dyDescent="0.4">
      <c r="A110" s="82" t="s">
        <v>137</v>
      </c>
      <c r="B110" s="83" t="s">
        <v>120</v>
      </c>
      <c r="C110" s="84">
        <v>45551.650682870371</v>
      </c>
      <c r="D110" s="85">
        <v>-2.0000000000000001E-4</v>
      </c>
      <c r="E110" s="85">
        <v>6.9999999999999999E-4</v>
      </c>
      <c r="F110" s="85">
        <v>1E-4</v>
      </c>
      <c r="G110" s="85">
        <v>-2E-3</v>
      </c>
      <c r="H110" s="85">
        <v>-1E-4</v>
      </c>
      <c r="I110" s="85">
        <v>0</v>
      </c>
      <c r="J110" s="85">
        <v>3.5999999999999999E-3</v>
      </c>
      <c r="K110" s="85">
        <v>0</v>
      </c>
      <c r="L110" s="85">
        <v>-2.0000000000000001E-4</v>
      </c>
      <c r="M110" s="85">
        <v>-2.9999999999999997E-4</v>
      </c>
      <c r="N110" s="85">
        <v>-2.9999999999999997E-4</v>
      </c>
      <c r="O110" s="85">
        <v>5.7299999999999997E-2</v>
      </c>
      <c r="P110" s="85">
        <v>-2.9999999999999997E-4</v>
      </c>
      <c r="Q110" s="85">
        <v>-2.3E-3</v>
      </c>
      <c r="R110" s="85">
        <v>7.7999999999999996E-3</v>
      </c>
      <c r="S110" s="85">
        <v>8.0000000000000004E-4</v>
      </c>
      <c r="T110" s="85">
        <v>2.9999999999999997E-4</v>
      </c>
      <c r="U110" s="85">
        <v>1.4E-3</v>
      </c>
      <c r="V110" s="85">
        <v>-1.6999999999999999E-3</v>
      </c>
      <c r="W110" s="85">
        <v>1.1999999999999999E-3</v>
      </c>
      <c r="X110" s="85">
        <v>-4.7999999999999996E-3</v>
      </c>
      <c r="Y110" s="85">
        <v>0.06</v>
      </c>
      <c r="Z110" s="85">
        <v>0.1348</v>
      </c>
      <c r="AA110" s="85">
        <v>1.09E-2</v>
      </c>
      <c r="AB110" s="85">
        <v>3.8800000000000001E-2</v>
      </c>
      <c r="AC110" s="85">
        <v>0</v>
      </c>
      <c r="AD110" s="85">
        <v>4.0000000000000002E-4</v>
      </c>
      <c r="AE110" s="85">
        <v>1E-4</v>
      </c>
      <c r="AF110" s="86">
        <v>4.0000000000000002E-4</v>
      </c>
    </row>
    <row r="111" spans="1:32" x14ac:dyDescent="0.4">
      <c r="A111" s="46" t="s">
        <v>188</v>
      </c>
      <c r="B111" s="47" t="s">
        <v>120</v>
      </c>
      <c r="C111" s="48">
        <v>45551.652418981481</v>
      </c>
      <c r="D111" s="49">
        <v>4.9965999999999999</v>
      </c>
      <c r="E111" s="49">
        <v>4.9581999999999997</v>
      </c>
      <c r="F111" s="49">
        <v>5.0107999999999997</v>
      </c>
      <c r="G111" s="49">
        <v>4.9703999999999997</v>
      </c>
      <c r="H111" s="49">
        <v>5.0438999999999998</v>
      </c>
      <c r="I111" s="49">
        <v>4.9612999999999996</v>
      </c>
      <c r="J111" s="49">
        <v>4.9149000000000003</v>
      </c>
      <c r="K111" s="49">
        <v>4.8514999999999997</v>
      </c>
      <c r="L111" s="49">
        <v>4.9861000000000004</v>
      </c>
      <c r="M111" s="49">
        <v>4.9138000000000002</v>
      </c>
      <c r="N111" s="49">
        <v>5.0217999999999998</v>
      </c>
      <c r="O111" s="49">
        <v>4.9991000000000003</v>
      </c>
      <c r="P111" s="49">
        <v>4.9973999999999998</v>
      </c>
      <c r="Q111" s="49">
        <v>5.0843999999999996</v>
      </c>
      <c r="R111" s="49">
        <v>4.7606999999999999</v>
      </c>
      <c r="S111" s="49">
        <v>4.9497999999999998</v>
      </c>
      <c r="T111" s="49">
        <v>5.1802000000000001</v>
      </c>
      <c r="U111" s="49">
        <v>5.0091000000000001</v>
      </c>
      <c r="V111" s="49">
        <v>4.8985000000000003</v>
      </c>
      <c r="W111" s="49">
        <v>5.1151</v>
      </c>
      <c r="X111" s="49">
        <v>5.1962999999999999</v>
      </c>
      <c r="Y111" s="49">
        <v>4.9881000000000002</v>
      </c>
      <c r="Z111" s="49">
        <v>4.6548999999999996</v>
      </c>
      <c r="AA111" s="49">
        <v>4.9943</v>
      </c>
      <c r="AB111" s="49">
        <v>4.9612999999999996</v>
      </c>
      <c r="AC111" s="49">
        <v>5.0072000000000001</v>
      </c>
      <c r="AD111" s="49">
        <v>4.8773</v>
      </c>
      <c r="AE111" s="49">
        <v>4.9782000000000002</v>
      </c>
      <c r="AF111" s="50">
        <v>4.8262999999999998</v>
      </c>
    </row>
    <row r="112" spans="1:32" x14ac:dyDescent="0.4">
      <c r="A112" s="87" t="s">
        <v>286</v>
      </c>
      <c r="B112" s="52"/>
      <c r="C112" s="88"/>
      <c r="D112" s="90">
        <f t="shared" ref="D112:AF112" si="13">IFERROR(D111/D$21," ")</f>
        <v>0.99931999999999999</v>
      </c>
      <c r="E112" s="90">
        <f t="shared" si="13"/>
        <v>0.99163999999999997</v>
      </c>
      <c r="F112" s="90">
        <f t="shared" si="13"/>
        <v>1.0021599999999999</v>
      </c>
      <c r="G112" s="90">
        <f t="shared" si="13"/>
        <v>0.99407999999999996</v>
      </c>
      <c r="H112" s="90">
        <f t="shared" si="13"/>
        <v>1.00878</v>
      </c>
      <c r="I112" s="90">
        <f t="shared" si="13"/>
        <v>0.99225999999999992</v>
      </c>
      <c r="J112" s="90">
        <f t="shared" si="13"/>
        <v>0.98298000000000008</v>
      </c>
      <c r="K112" s="90">
        <f t="shared" si="13"/>
        <v>0.97029999999999994</v>
      </c>
      <c r="L112" s="90">
        <f t="shared" si="13"/>
        <v>0.99722000000000011</v>
      </c>
      <c r="M112" s="90">
        <f t="shared" si="13"/>
        <v>0.98276000000000008</v>
      </c>
      <c r="N112" s="90">
        <f t="shared" si="13"/>
        <v>1.0043599999999999</v>
      </c>
      <c r="O112" s="90">
        <f t="shared" si="13"/>
        <v>0.99982000000000004</v>
      </c>
      <c r="P112" s="90">
        <f t="shared" si="13"/>
        <v>0.99947999999999992</v>
      </c>
      <c r="Q112" s="90">
        <f t="shared" si="13"/>
        <v>1.01688</v>
      </c>
      <c r="R112" s="90">
        <f t="shared" si="13"/>
        <v>0.95213999999999999</v>
      </c>
      <c r="S112" s="90">
        <f t="shared" si="13"/>
        <v>0.98995999999999995</v>
      </c>
      <c r="T112" s="90">
        <f t="shared" si="13"/>
        <v>1.0360400000000001</v>
      </c>
      <c r="U112" s="90">
        <f t="shared" si="13"/>
        <v>1.0018199999999999</v>
      </c>
      <c r="V112" s="90">
        <f t="shared" si="13"/>
        <v>0.97970000000000002</v>
      </c>
      <c r="W112" s="90">
        <f t="shared" si="13"/>
        <v>1.02302</v>
      </c>
      <c r="X112" s="90">
        <f t="shared" si="13"/>
        <v>1.0392600000000001</v>
      </c>
      <c r="Y112" s="90">
        <f t="shared" si="13"/>
        <v>0.99762000000000006</v>
      </c>
      <c r="Z112" s="90">
        <f t="shared" si="13"/>
        <v>0.93097999999999992</v>
      </c>
      <c r="AA112" s="90">
        <f t="shared" si="13"/>
        <v>0.99885999999999997</v>
      </c>
      <c r="AB112" s="90">
        <f t="shared" si="13"/>
        <v>0.99225999999999992</v>
      </c>
      <c r="AC112" s="90">
        <f t="shared" si="13"/>
        <v>1.0014400000000001</v>
      </c>
      <c r="AD112" s="90">
        <f t="shared" si="13"/>
        <v>0.97545999999999999</v>
      </c>
      <c r="AE112" s="90">
        <f t="shared" si="13"/>
        <v>0.99564000000000008</v>
      </c>
      <c r="AF112" s="92">
        <f t="shared" si="13"/>
        <v>0.96526000000000001</v>
      </c>
    </row>
    <row r="113" spans="1:32" x14ac:dyDescent="0.4">
      <c r="A113" s="82" t="s">
        <v>185</v>
      </c>
      <c r="B113" s="83" t="s">
        <v>120</v>
      </c>
      <c r="C113" s="84">
        <v>45551.65415509259</v>
      </c>
      <c r="D113" s="85">
        <v>-2.9999999999999997E-4</v>
      </c>
      <c r="E113" s="85">
        <v>1.1999999999999999E-3</v>
      </c>
      <c r="F113" s="85">
        <v>1.1299999999999999E-2</v>
      </c>
      <c r="G113" s="85">
        <v>-5.9999999999999995E-4</v>
      </c>
      <c r="H113" s="85">
        <v>0</v>
      </c>
      <c r="I113" s="85">
        <v>-1E-4</v>
      </c>
      <c r="J113" s="85">
        <v>-2E-3</v>
      </c>
      <c r="K113" s="85">
        <v>1E-4</v>
      </c>
      <c r="L113" s="85">
        <v>-2.0000000000000001E-4</v>
      </c>
      <c r="M113" s="85">
        <v>0</v>
      </c>
      <c r="N113" s="85">
        <v>-2.0000000000000001E-4</v>
      </c>
      <c r="O113" s="85">
        <v>1.15E-2</v>
      </c>
      <c r="P113" s="85">
        <v>6.1000000000000004E-3</v>
      </c>
      <c r="Q113" s="85">
        <v>-2.7000000000000001E-3</v>
      </c>
      <c r="R113" s="85">
        <v>8.6999999999999994E-3</v>
      </c>
      <c r="S113" s="85">
        <v>2.9999999999999997E-4</v>
      </c>
      <c r="T113" s="85">
        <v>3.9600000000000003E-2</v>
      </c>
      <c r="U113" s="85">
        <v>-5.0000000000000001E-4</v>
      </c>
      <c r="V113" s="85">
        <v>-1.6999999999999999E-3</v>
      </c>
      <c r="W113" s="85">
        <v>2.0999999999999999E-3</v>
      </c>
      <c r="X113" s="85">
        <v>-4.8999999999999998E-3</v>
      </c>
      <c r="Y113" s="85">
        <v>2.1399999999999999E-2</v>
      </c>
      <c r="Z113" s="85">
        <v>0.15440000000000001</v>
      </c>
      <c r="AA113" s="85">
        <v>2.9700000000000001E-2</v>
      </c>
      <c r="AB113" s="85">
        <v>4.0800000000000003E-2</v>
      </c>
      <c r="AC113" s="85">
        <v>1E-4</v>
      </c>
      <c r="AD113" s="85">
        <v>2.0999999999999999E-3</v>
      </c>
      <c r="AE113" s="85">
        <v>2.0000000000000001E-4</v>
      </c>
      <c r="AF113" s="86">
        <v>2.0000000000000001E-4</v>
      </c>
    </row>
    <row r="114" spans="1:32" x14ac:dyDescent="0.4">
      <c r="A114" s="82" t="s">
        <v>212</v>
      </c>
      <c r="B114" s="83" t="s">
        <v>189</v>
      </c>
      <c r="C114" s="84">
        <v>45551.655902777777</v>
      </c>
      <c r="D114" s="85">
        <v>1E-4</v>
      </c>
      <c r="E114" s="85">
        <v>6.4999999999999997E-3</v>
      </c>
      <c r="F114" s="85">
        <v>4.5999999999999999E-3</v>
      </c>
      <c r="G114" s="85">
        <v>-8.0000000000000004E-4</v>
      </c>
      <c r="H114" s="85">
        <v>2.9999999999999997E-4</v>
      </c>
      <c r="I114" s="85">
        <v>0</v>
      </c>
      <c r="J114" s="85">
        <v>5.4000000000000003E-3</v>
      </c>
      <c r="K114" s="85">
        <v>0</v>
      </c>
      <c r="L114" s="85">
        <v>0</v>
      </c>
      <c r="M114" s="85">
        <v>-2.9999999999999997E-4</v>
      </c>
      <c r="N114" s="85">
        <v>1E-4</v>
      </c>
      <c r="O114" s="85">
        <v>1.12E-2</v>
      </c>
      <c r="P114" s="85">
        <v>-2.2000000000000001E-3</v>
      </c>
      <c r="Q114" s="85">
        <v>-2.5000000000000001E-3</v>
      </c>
      <c r="R114" s="85">
        <v>1.6500000000000001E-2</v>
      </c>
      <c r="S114" s="85">
        <v>2.0000000000000001E-4</v>
      </c>
      <c r="T114" s="85">
        <v>1.0800000000000001E-2</v>
      </c>
      <c r="U114" s="85">
        <v>1.61E-2</v>
      </c>
      <c r="V114" s="85">
        <v>-1E-4</v>
      </c>
      <c r="W114" s="85">
        <v>7.0000000000000001E-3</v>
      </c>
      <c r="X114" s="85">
        <v>-4.7000000000000002E-3</v>
      </c>
      <c r="Y114" s="85">
        <v>2.0299999999999999E-2</v>
      </c>
      <c r="Z114" s="85">
        <v>0.13489999999999999</v>
      </c>
      <c r="AA114" s="85">
        <v>2.1100000000000001E-2</v>
      </c>
      <c r="AB114" s="85">
        <v>5.11E-2</v>
      </c>
      <c r="AC114" s="85">
        <v>0</v>
      </c>
      <c r="AD114" s="85">
        <v>8.0000000000000004E-4</v>
      </c>
      <c r="AE114" s="85">
        <v>2.0000000000000001E-4</v>
      </c>
      <c r="AF114" s="86">
        <v>2.5999999999999999E-3</v>
      </c>
    </row>
    <row r="115" spans="1:32" x14ac:dyDescent="0.4">
      <c r="A115" s="82" t="s">
        <v>213</v>
      </c>
      <c r="B115" s="83" t="s">
        <v>189</v>
      </c>
      <c r="C115" s="84">
        <v>45551.657650462963</v>
      </c>
      <c r="D115" s="85">
        <v>-1E-4</v>
      </c>
      <c r="E115" s="85">
        <v>2.0999999999999999E-3</v>
      </c>
      <c r="F115" s="85">
        <v>1.1999999999999999E-3</v>
      </c>
      <c r="G115" s="85">
        <v>-2.2000000000000001E-3</v>
      </c>
      <c r="H115" s="85">
        <v>-1E-4</v>
      </c>
      <c r="I115" s="85">
        <v>-1E-4</v>
      </c>
      <c r="J115" s="85">
        <v>6.9199999999999998E-2</v>
      </c>
      <c r="K115" s="85">
        <v>0</v>
      </c>
      <c r="L115" s="85">
        <v>-2.0000000000000001E-4</v>
      </c>
      <c r="M115" s="85">
        <v>1E-4</v>
      </c>
      <c r="N115" s="85">
        <v>9.4999999999999998E-3</v>
      </c>
      <c r="O115" s="85">
        <v>9.4999999999999998E-3</v>
      </c>
      <c r="P115" s="85">
        <v>4.3E-3</v>
      </c>
      <c r="Q115" s="85">
        <v>-2.3999999999999998E-3</v>
      </c>
      <c r="R115" s="85">
        <v>9.1999999999999998E-3</v>
      </c>
      <c r="S115" s="85">
        <v>8.0000000000000004E-4</v>
      </c>
      <c r="T115" s="85">
        <v>3.8E-3</v>
      </c>
      <c r="U115" s="85">
        <v>1.6999999999999999E-3</v>
      </c>
      <c r="V115" s="85">
        <v>-1.9E-3</v>
      </c>
      <c r="W115" s="85">
        <v>4.1000000000000003E-3</v>
      </c>
      <c r="X115" s="85">
        <v>-3.8E-3</v>
      </c>
      <c r="Y115" s="85">
        <v>1.21E-2</v>
      </c>
      <c r="Z115" s="85">
        <v>0.1222</v>
      </c>
      <c r="AA115" s="85">
        <v>1.4E-2</v>
      </c>
      <c r="AB115" s="85">
        <v>3.95E-2</v>
      </c>
      <c r="AC115" s="85">
        <v>1E-4</v>
      </c>
      <c r="AD115" s="85">
        <v>4.0000000000000002E-4</v>
      </c>
      <c r="AE115" s="85">
        <v>-2.0000000000000001E-4</v>
      </c>
      <c r="AF115" s="86">
        <v>4.3E-3</v>
      </c>
    </row>
    <row r="116" spans="1:32" x14ac:dyDescent="0.4">
      <c r="A116" s="82" t="s">
        <v>214</v>
      </c>
      <c r="B116" s="83" t="s">
        <v>189</v>
      </c>
      <c r="C116" s="84">
        <v>45551.659386574072</v>
      </c>
      <c r="D116" s="85">
        <v>0.01</v>
      </c>
      <c r="E116" s="85">
        <v>0.48420000000000002</v>
      </c>
      <c r="F116" s="85">
        <v>0.2424</v>
      </c>
      <c r="G116" s="85">
        <v>4.82E-2</v>
      </c>
      <c r="H116" s="85">
        <v>0.25750000000000001</v>
      </c>
      <c r="I116" s="85">
        <v>4.8800000000000003E-2</v>
      </c>
      <c r="J116" s="85">
        <v>0.55559999999999998</v>
      </c>
      <c r="K116" s="85">
        <v>9.7199999999999995E-2</v>
      </c>
      <c r="L116" s="85">
        <v>0.50349999999999995</v>
      </c>
      <c r="M116" s="85">
        <v>0.24690000000000001</v>
      </c>
      <c r="N116" s="85">
        <v>0.24940000000000001</v>
      </c>
      <c r="O116" s="85">
        <v>0.50490000000000002</v>
      </c>
      <c r="P116" s="85">
        <v>0.46660000000000001</v>
      </c>
      <c r="Q116" s="85">
        <v>-2.5999999999999999E-3</v>
      </c>
      <c r="R116" s="85">
        <v>0.48099999999999998</v>
      </c>
      <c r="S116" s="85">
        <v>0.1007</v>
      </c>
      <c r="T116" s="85">
        <v>9.69E-2</v>
      </c>
      <c r="U116" s="85">
        <v>0.50960000000000005</v>
      </c>
      <c r="V116" s="85">
        <v>0.24260000000000001</v>
      </c>
      <c r="W116" s="85">
        <v>0.1056</v>
      </c>
      <c r="X116" s="85">
        <v>0.25540000000000002</v>
      </c>
      <c r="Y116" s="85">
        <v>0.2545</v>
      </c>
      <c r="Z116" s="85">
        <v>0.24590000000000001</v>
      </c>
      <c r="AA116" s="85">
        <v>0.2492</v>
      </c>
      <c r="AB116" s="85">
        <v>0.1389</v>
      </c>
      <c r="AC116" s="85">
        <v>0.1021</v>
      </c>
      <c r="AD116" s="85">
        <v>9.8400000000000001E-2</v>
      </c>
      <c r="AE116" s="85">
        <v>0.25169999999999998</v>
      </c>
      <c r="AF116" s="86">
        <v>9.5899999999999999E-2</v>
      </c>
    </row>
    <row r="117" spans="1:32" s="100" customFormat="1" x14ac:dyDescent="0.4">
      <c r="A117" s="96" t="s">
        <v>288</v>
      </c>
      <c r="B117" s="97"/>
      <c r="C117" s="97"/>
      <c r="D117" s="97">
        <f>(D116-D115)/(2/200)</f>
        <v>1.01</v>
      </c>
      <c r="E117" s="97">
        <f>(E116-E115)/(100/200)</f>
        <v>0.96420000000000006</v>
      </c>
      <c r="F117" s="97">
        <f>(F116-F115)/(50/200)</f>
        <v>0.96479999999999999</v>
      </c>
      <c r="G117" s="97">
        <f>(G116-G115)/(10/200)</f>
        <v>1.008</v>
      </c>
      <c r="H117" s="97">
        <f>(H116-H115)/(50/200)</f>
        <v>1.0304</v>
      </c>
      <c r="I117" s="97">
        <f>(I116-I115)/(10/200)</f>
        <v>0.97800000000000009</v>
      </c>
      <c r="J117" s="97">
        <f>(J116-J115)/(100/200)</f>
        <v>0.9728</v>
      </c>
      <c r="K117" s="97">
        <f>(K116-K115)/(20/200)</f>
        <v>0.97199999999999986</v>
      </c>
      <c r="L117" s="97">
        <f>(L116-L115)/(100/200)</f>
        <v>1.0073999999999999</v>
      </c>
      <c r="M117" s="97">
        <f>(M116-M115)/(50/200)</f>
        <v>0.98720000000000008</v>
      </c>
      <c r="N117" s="97">
        <f>(N116-N115)/(50/200)</f>
        <v>0.95960000000000001</v>
      </c>
      <c r="O117" s="97">
        <f>(O116-O115)/(100/200)</f>
        <v>0.99080000000000001</v>
      </c>
      <c r="P117" s="97">
        <f>(P116-P115)/(100/200)</f>
        <v>0.92459999999999998</v>
      </c>
      <c r="Q117" s="97"/>
      <c r="R117" s="97">
        <f>(R116-R115)/(100/200)</f>
        <v>0.94359999999999999</v>
      </c>
      <c r="S117" s="97">
        <f>(S116-S115)/(20/200)</f>
        <v>0.999</v>
      </c>
      <c r="T117" s="97">
        <f>(T116-T115)/(20/200)</f>
        <v>0.93099999999999994</v>
      </c>
      <c r="U117" s="97">
        <f>(U116-U115)/(100/200)</f>
        <v>1.0158</v>
      </c>
      <c r="V117" s="97">
        <f>(V116-V115)/(50/200)</f>
        <v>0.97800000000000009</v>
      </c>
      <c r="W117" s="98">
        <f>(W116-W115)/(20/200)</f>
        <v>1.0149999999999999</v>
      </c>
      <c r="X117" s="97">
        <f>(X116-X115)/(50/200)</f>
        <v>1.0368000000000002</v>
      </c>
      <c r="Y117" s="97">
        <f>(Y116-Y115)/(50/200)</f>
        <v>0.96960000000000002</v>
      </c>
      <c r="Z117" s="97">
        <f>(Z116-Z115)/(50/200)</f>
        <v>0.49480000000000002</v>
      </c>
      <c r="AA117" s="97">
        <f>(AA116-AA115)/(50/200)</f>
        <v>0.94079999999999997</v>
      </c>
      <c r="AB117" s="97">
        <f>(AB116-AB115)/(20/200)</f>
        <v>0.99399999999999988</v>
      </c>
      <c r="AC117" s="97">
        <f>(AC116-AC115)/(20/200)</f>
        <v>1.0199999999999998</v>
      </c>
      <c r="AD117" s="97">
        <f>(AD116-AD115)/(20/200)</f>
        <v>0.98</v>
      </c>
      <c r="AE117" s="97">
        <f>(AE116-AE115)/(50/200)</f>
        <v>1.0075999999999998</v>
      </c>
      <c r="AF117" s="99">
        <f>(AF116-AF115)/(20/200)</f>
        <v>0.91599999999999993</v>
      </c>
    </row>
    <row r="118" spans="1:32" x14ac:dyDescent="0.4">
      <c r="A118" s="82" t="s">
        <v>203</v>
      </c>
      <c r="B118" s="83" t="s">
        <v>189</v>
      </c>
      <c r="C118" s="84">
        <v>45551.643726851849</v>
      </c>
      <c r="D118" s="85">
        <v>-5.0000000000000001E-4</v>
      </c>
      <c r="E118" s="85">
        <v>9.9687000000000001</v>
      </c>
      <c r="F118" s="85">
        <v>3.8999999999999998E-3</v>
      </c>
      <c r="G118" s="85">
        <v>4.1000000000000002E-2</v>
      </c>
      <c r="H118" s="85">
        <v>5.0000000000000001E-4</v>
      </c>
      <c r="I118" s="85">
        <v>-1E-4</v>
      </c>
      <c r="J118" s="85">
        <v>0.41370000000000001</v>
      </c>
      <c r="K118" s="85">
        <v>-5.0000000000000001E-4</v>
      </c>
      <c r="L118" s="85">
        <v>3.0000000000000001E-3</v>
      </c>
      <c r="M118" s="85">
        <v>5.9799999999999999E-2</v>
      </c>
      <c r="N118" s="85">
        <v>7.4999999999999997E-3</v>
      </c>
      <c r="O118" s="85">
        <v>252.35849999999999</v>
      </c>
      <c r="P118" s="85">
        <v>-5.0000000000000001E-3</v>
      </c>
      <c r="Q118" s="85">
        <v>2.7099999999999999E-2</v>
      </c>
      <c r="R118" s="85">
        <v>1.6867000000000001</v>
      </c>
      <c r="S118" s="85">
        <v>1.8732</v>
      </c>
      <c r="T118" s="85">
        <v>3.2000000000000002E-3</v>
      </c>
      <c r="U118" s="85">
        <v>7.7214999999999998</v>
      </c>
      <c r="V118" s="85">
        <v>1.4011</v>
      </c>
      <c r="W118" s="85">
        <v>0.34</v>
      </c>
      <c r="X118" s="85">
        <v>-1.1000000000000001E-3</v>
      </c>
      <c r="Y118" s="85">
        <v>126.28959999999999</v>
      </c>
      <c r="Z118" s="85">
        <v>0.1232</v>
      </c>
      <c r="AA118" s="85">
        <v>-4.4999999999999997E-3</v>
      </c>
      <c r="AB118" s="85">
        <v>0.15049999999999999</v>
      </c>
      <c r="AC118" s="85">
        <v>8.0000000000000004E-4</v>
      </c>
      <c r="AD118" s="85">
        <v>0.22550000000000001</v>
      </c>
      <c r="AE118" s="85">
        <v>1.03E-2</v>
      </c>
      <c r="AF118" s="86">
        <v>0.84419999999999995</v>
      </c>
    </row>
    <row r="119" spans="1:32" x14ac:dyDescent="0.4">
      <c r="A119" s="82" t="s">
        <v>215</v>
      </c>
      <c r="B119" s="83" t="s">
        <v>189</v>
      </c>
      <c r="C119" s="84">
        <v>45551.661296296297</v>
      </c>
      <c r="D119" s="85">
        <v>-5.9999999999999995E-4</v>
      </c>
      <c r="E119" s="85">
        <v>9.9260000000000002</v>
      </c>
      <c r="F119" s="85">
        <v>2.3E-3</v>
      </c>
      <c r="G119" s="85">
        <v>4.1399999999999999E-2</v>
      </c>
      <c r="H119" s="85">
        <v>5.0000000000000001E-4</v>
      </c>
      <c r="I119" s="85">
        <v>-1E-4</v>
      </c>
      <c r="J119" s="85">
        <v>0.41510000000000002</v>
      </c>
      <c r="K119" s="85">
        <v>-5.9999999999999995E-4</v>
      </c>
      <c r="L119" s="85">
        <v>1E-3</v>
      </c>
      <c r="M119" s="85">
        <v>5.9499999999999997E-2</v>
      </c>
      <c r="N119" s="85">
        <v>7.4000000000000003E-3</v>
      </c>
      <c r="O119" s="85">
        <v>250.95910000000001</v>
      </c>
      <c r="P119" s="85">
        <v>8.9999999999999998E-4</v>
      </c>
      <c r="Q119" s="85">
        <v>2.7300000000000001E-2</v>
      </c>
      <c r="R119" s="85">
        <v>1.6778</v>
      </c>
      <c r="S119" s="85">
        <v>1.8660000000000001</v>
      </c>
      <c r="T119" s="85">
        <v>5.4000000000000003E-3</v>
      </c>
      <c r="U119" s="85">
        <v>7.6280999999999999</v>
      </c>
      <c r="V119" s="85">
        <v>1.3942000000000001</v>
      </c>
      <c r="W119" s="85">
        <v>0.33900000000000002</v>
      </c>
      <c r="X119" s="85">
        <v>-1.9E-3</v>
      </c>
      <c r="Y119" s="85">
        <v>125.1867</v>
      </c>
      <c r="Z119" s="85">
        <v>0.107</v>
      </c>
      <c r="AA119" s="85">
        <v>2.0000000000000001E-4</v>
      </c>
      <c r="AB119" s="85">
        <v>0.14680000000000001</v>
      </c>
      <c r="AC119" s="85">
        <v>8.0000000000000004E-4</v>
      </c>
      <c r="AD119" s="85">
        <v>0.22420000000000001</v>
      </c>
      <c r="AE119" s="85">
        <v>1.41E-2</v>
      </c>
      <c r="AF119" s="86">
        <v>0.83699999999999997</v>
      </c>
    </row>
    <row r="120" spans="1:32" x14ac:dyDescent="0.4">
      <c r="A120" s="87" t="s">
        <v>287</v>
      </c>
      <c r="B120" s="93"/>
      <c r="C120" s="93"/>
      <c r="D120" s="94">
        <f t="shared" ref="D120:P120" si="14">(ABS((D118-D119)/((D118+D119)/2)))</f>
        <v>0.18181818181818174</v>
      </c>
      <c r="E120" s="94">
        <f t="shared" si="14"/>
        <v>4.2926005418528514E-3</v>
      </c>
      <c r="F120" s="94">
        <f t="shared" si="14"/>
        <v>0.5161290322580645</v>
      </c>
      <c r="G120" s="94">
        <f t="shared" si="14"/>
        <v>9.7087378640776118E-3</v>
      </c>
      <c r="H120" s="94">
        <f t="shared" si="14"/>
        <v>0</v>
      </c>
      <c r="I120" s="94">
        <f t="shared" si="14"/>
        <v>0</v>
      </c>
      <c r="J120" s="94">
        <f t="shared" si="14"/>
        <v>3.3783783783784081E-3</v>
      </c>
      <c r="K120" s="94">
        <f t="shared" si="14"/>
        <v>0.18181818181818174</v>
      </c>
      <c r="L120" s="94">
        <f t="shared" si="14"/>
        <v>1</v>
      </c>
      <c r="M120" s="94">
        <f t="shared" si="14"/>
        <v>5.0293378038558535E-3</v>
      </c>
      <c r="N120" s="94">
        <f t="shared" si="14"/>
        <v>1.3422818791946227E-2</v>
      </c>
      <c r="O120" s="94">
        <f t="shared" si="14"/>
        <v>5.5607036193448664E-3</v>
      </c>
      <c r="P120" s="94">
        <f t="shared" si="14"/>
        <v>2.8780487804878048</v>
      </c>
      <c r="Q120" s="94">
        <f>(ABS((61-62)/((61+62)/2)))</f>
        <v>1.6260162601626018E-2</v>
      </c>
      <c r="R120" s="94">
        <f t="shared" ref="R120:AF120" si="15">(ABS((R118-R119)/((R118+R119)/2)))</f>
        <v>5.2905335116660004E-3</v>
      </c>
      <c r="S120" s="94">
        <f t="shared" si="15"/>
        <v>3.8510911424903039E-3</v>
      </c>
      <c r="T120" s="94">
        <f t="shared" si="15"/>
        <v>0.51162790697674421</v>
      </c>
      <c r="U120" s="94">
        <f t="shared" si="15"/>
        <v>1.2169698233178707E-2</v>
      </c>
      <c r="V120" s="94">
        <f t="shared" si="15"/>
        <v>4.9368582978570504E-3</v>
      </c>
      <c r="W120" s="94">
        <f t="shared" si="15"/>
        <v>2.945508100147278E-3</v>
      </c>
      <c r="X120" s="94">
        <f t="shared" si="15"/>
        <v>0.53333333333333333</v>
      </c>
      <c r="Y120" s="94">
        <f t="shared" si="15"/>
        <v>8.7714031103526754E-3</v>
      </c>
      <c r="Z120" s="94">
        <f t="shared" si="15"/>
        <v>0.14074717636837536</v>
      </c>
      <c r="AA120" s="94">
        <f t="shared" si="15"/>
        <v>2.1860465116279069</v>
      </c>
      <c r="AB120" s="94">
        <f t="shared" si="15"/>
        <v>2.4890682811974308E-2</v>
      </c>
      <c r="AC120" s="94">
        <f t="shared" si="15"/>
        <v>0</v>
      </c>
      <c r="AD120" s="94">
        <f t="shared" si="15"/>
        <v>5.7816321992439209E-3</v>
      </c>
      <c r="AE120" s="94">
        <f t="shared" si="15"/>
        <v>0.31147540983606559</v>
      </c>
      <c r="AF120" s="95">
        <f t="shared" si="15"/>
        <v>8.5653104925053347E-3</v>
      </c>
    </row>
    <row r="121" spans="1:32" x14ac:dyDescent="0.4">
      <c r="A121" s="82" t="s">
        <v>203</v>
      </c>
      <c r="B121" s="83" t="s">
        <v>189</v>
      </c>
      <c r="C121" s="84">
        <v>45551.643726851849</v>
      </c>
      <c r="D121" s="85">
        <v>-5.0000000000000001E-4</v>
      </c>
      <c r="E121" s="85">
        <v>9.9687000000000001</v>
      </c>
      <c r="F121" s="85">
        <v>3.8999999999999998E-3</v>
      </c>
      <c r="G121" s="85">
        <v>4.1000000000000002E-2</v>
      </c>
      <c r="H121" s="85">
        <v>5.0000000000000001E-4</v>
      </c>
      <c r="I121" s="85">
        <v>-1E-4</v>
      </c>
      <c r="J121" s="85">
        <v>0.41370000000000001</v>
      </c>
      <c r="K121" s="85">
        <v>-5.0000000000000001E-4</v>
      </c>
      <c r="L121" s="85">
        <v>3.0000000000000001E-3</v>
      </c>
      <c r="M121" s="85">
        <v>5.9799999999999999E-2</v>
      </c>
      <c r="N121" s="85">
        <v>7.4999999999999997E-3</v>
      </c>
      <c r="O121" s="85">
        <v>252.35849999999999</v>
      </c>
      <c r="P121" s="85">
        <v>-5.0000000000000001E-3</v>
      </c>
      <c r="Q121" s="85">
        <v>2.7099999999999999E-2</v>
      </c>
      <c r="R121" s="85">
        <v>1.6867000000000001</v>
      </c>
      <c r="S121" s="85">
        <v>1.8732</v>
      </c>
      <c r="T121" s="85">
        <v>3.2000000000000002E-3</v>
      </c>
      <c r="U121" s="85">
        <v>7.7214999999999998</v>
      </c>
      <c r="V121" s="85">
        <v>1.4011</v>
      </c>
      <c r="W121" s="85">
        <v>0.34</v>
      </c>
      <c r="X121" s="85">
        <v>-1.1000000000000001E-3</v>
      </c>
      <c r="Y121" s="85">
        <v>126.28959999999999</v>
      </c>
      <c r="Z121" s="85">
        <v>0.1232</v>
      </c>
      <c r="AA121" s="85">
        <v>-4.4999999999999997E-3</v>
      </c>
      <c r="AB121" s="85">
        <v>0.15049999999999999</v>
      </c>
      <c r="AC121" s="85">
        <v>8.0000000000000004E-4</v>
      </c>
      <c r="AD121" s="85">
        <v>0.22550000000000001</v>
      </c>
      <c r="AE121" s="85">
        <v>1.03E-2</v>
      </c>
      <c r="AF121" s="86">
        <v>0.84419999999999995</v>
      </c>
    </row>
    <row r="122" spans="1:32" x14ac:dyDescent="0.4">
      <c r="A122" s="82" t="s">
        <v>216</v>
      </c>
      <c r="B122" s="83" t="s">
        <v>189</v>
      </c>
      <c r="C122" s="84">
        <v>45551.663032407407</v>
      </c>
      <c r="D122" s="85">
        <v>-5.0000000000000001E-4</v>
      </c>
      <c r="E122" s="85">
        <v>10.133800000000001</v>
      </c>
      <c r="F122" s="85">
        <v>8.9999999999999998E-4</v>
      </c>
      <c r="G122" s="85">
        <v>4.1799999999999997E-2</v>
      </c>
      <c r="H122" s="85">
        <v>5.0000000000000001E-4</v>
      </c>
      <c r="I122" s="85">
        <v>-1E-4</v>
      </c>
      <c r="J122" s="85">
        <v>0.41520000000000001</v>
      </c>
      <c r="K122" s="85">
        <v>-4.0000000000000002E-4</v>
      </c>
      <c r="L122" s="85">
        <v>1.9E-3</v>
      </c>
      <c r="M122" s="85">
        <v>6.0199999999999997E-2</v>
      </c>
      <c r="N122" s="85">
        <v>7.0000000000000001E-3</v>
      </c>
      <c r="O122" s="85">
        <v>254.56829999999999</v>
      </c>
      <c r="P122" s="85">
        <v>1.32E-2</v>
      </c>
      <c r="Q122" s="85">
        <v>2.76E-2</v>
      </c>
      <c r="R122" s="85">
        <v>1.702</v>
      </c>
      <c r="S122" s="85">
        <v>1.8835999999999999</v>
      </c>
      <c r="T122" s="85">
        <v>4.1000000000000003E-3</v>
      </c>
      <c r="U122" s="85">
        <v>7.7344999999999997</v>
      </c>
      <c r="V122" s="85">
        <v>1.4202999999999999</v>
      </c>
      <c r="W122" s="85">
        <v>0.34350000000000003</v>
      </c>
      <c r="X122" s="85">
        <v>1.1000000000000001E-3</v>
      </c>
      <c r="Y122" s="85">
        <v>127.3304</v>
      </c>
      <c r="Z122" s="85">
        <v>0.12189999999999999</v>
      </c>
      <c r="AA122" s="85">
        <v>-2.8E-3</v>
      </c>
      <c r="AB122" s="85">
        <v>0.1507</v>
      </c>
      <c r="AC122" s="85">
        <v>8.0000000000000004E-4</v>
      </c>
      <c r="AD122" s="85">
        <v>0.22559999999999999</v>
      </c>
      <c r="AE122" s="85">
        <v>1.04E-2</v>
      </c>
      <c r="AF122" s="86">
        <v>0.85880000000000001</v>
      </c>
    </row>
    <row r="123" spans="1:32" x14ac:dyDescent="0.4">
      <c r="A123" s="87" t="s">
        <v>287</v>
      </c>
      <c r="B123" s="93"/>
      <c r="C123" s="93"/>
      <c r="D123" s="94">
        <f t="shared" ref="D123:P123" si="16">(ABS((D121-D122)/((D121+D122)/2)))</f>
        <v>0</v>
      </c>
      <c r="E123" s="94">
        <f t="shared" si="16"/>
        <v>1.6425817684367686E-2</v>
      </c>
      <c r="F123" s="94">
        <f t="shared" si="16"/>
        <v>1.2500000000000002</v>
      </c>
      <c r="G123" s="94">
        <f t="shared" si="16"/>
        <v>1.9323671497584426E-2</v>
      </c>
      <c r="H123" s="94">
        <f t="shared" si="16"/>
        <v>0</v>
      </c>
      <c r="I123" s="94">
        <f t="shared" si="16"/>
        <v>0</v>
      </c>
      <c r="J123" s="94">
        <f t="shared" si="16"/>
        <v>3.6192544335866845E-3</v>
      </c>
      <c r="K123" s="94">
        <f t="shared" si="16"/>
        <v>0.22222222222222221</v>
      </c>
      <c r="L123" s="94">
        <f t="shared" si="16"/>
        <v>0.44897959183673475</v>
      </c>
      <c r="M123" s="94">
        <f t="shared" si="16"/>
        <v>6.6666666666666263E-3</v>
      </c>
      <c r="N123" s="94">
        <f t="shared" si="16"/>
        <v>6.8965517241379254E-2</v>
      </c>
      <c r="O123" s="94">
        <f t="shared" si="16"/>
        <v>8.7184185172297125E-3</v>
      </c>
      <c r="P123" s="94">
        <f t="shared" si="16"/>
        <v>4.4390243902439028</v>
      </c>
      <c r="Q123" s="94">
        <f>(ABS((61-62)/((61+62)/2)))</f>
        <v>1.6260162601626018E-2</v>
      </c>
      <c r="R123" s="94">
        <f t="shared" ref="R123:AF123" si="17">(ABS((R121-R122)/((R121+R122)/2)))</f>
        <v>9.0300115088381202E-3</v>
      </c>
      <c r="S123" s="94">
        <f t="shared" si="17"/>
        <v>5.5366269165246828E-3</v>
      </c>
      <c r="T123" s="94">
        <f t="shared" si="17"/>
        <v>0.24657534246575344</v>
      </c>
      <c r="U123" s="94">
        <f t="shared" si="17"/>
        <v>1.6821946169772129E-3</v>
      </c>
      <c r="V123" s="94">
        <f t="shared" si="17"/>
        <v>1.3610264407740756E-2</v>
      </c>
      <c r="W123" s="94">
        <f t="shared" si="17"/>
        <v>1.024140453547916E-2</v>
      </c>
      <c r="X123" s="94" t="e">
        <f t="shared" si="17"/>
        <v>#DIV/0!</v>
      </c>
      <c r="Y123" s="94">
        <f t="shared" si="17"/>
        <v>8.2075546092579797E-3</v>
      </c>
      <c r="Z123" s="94">
        <f t="shared" si="17"/>
        <v>1.0607915136678985E-2</v>
      </c>
      <c r="AA123" s="94">
        <f t="shared" si="17"/>
        <v>0.46575342465753422</v>
      </c>
      <c r="AB123" s="94">
        <f t="shared" si="17"/>
        <v>1.3280212483400113E-3</v>
      </c>
      <c r="AC123" s="94">
        <f t="shared" si="17"/>
        <v>0</v>
      </c>
      <c r="AD123" s="94">
        <f t="shared" si="17"/>
        <v>4.4336067390817553E-4</v>
      </c>
      <c r="AE123" s="94">
        <f t="shared" si="17"/>
        <v>9.6618357487922128E-3</v>
      </c>
      <c r="AF123" s="95">
        <f t="shared" si="17"/>
        <v>1.7146212566059964E-2</v>
      </c>
    </row>
    <row r="124" spans="1:32" x14ac:dyDescent="0.4">
      <c r="A124" s="82" t="s">
        <v>217</v>
      </c>
      <c r="B124" s="83" t="s">
        <v>189</v>
      </c>
      <c r="C124" s="84">
        <v>45551.664780092593</v>
      </c>
      <c r="D124" s="85">
        <v>8.6E-3</v>
      </c>
      <c r="E124" s="85">
        <v>9.0597999999999992</v>
      </c>
      <c r="F124" s="85">
        <v>0.24740000000000001</v>
      </c>
      <c r="G124" s="85">
        <v>8.5599999999999996E-2</v>
      </c>
      <c r="H124" s="85">
        <v>0.25590000000000002</v>
      </c>
      <c r="I124" s="85">
        <v>5.0099999999999999E-2</v>
      </c>
      <c r="J124" s="85">
        <v>0.84909999999999997</v>
      </c>
      <c r="K124" s="85">
        <v>9.7000000000000003E-2</v>
      </c>
      <c r="L124" s="85">
        <v>0.44209999999999999</v>
      </c>
      <c r="M124" s="85">
        <v>0.29730000000000001</v>
      </c>
      <c r="N124" s="85">
        <v>0.26400000000000001</v>
      </c>
      <c r="O124" s="85">
        <v>226.1028</v>
      </c>
      <c r="P124" s="85">
        <v>0.50309999999999999</v>
      </c>
      <c r="Q124" s="85">
        <v>2.46E-2</v>
      </c>
      <c r="R124" s="85">
        <v>1.9952000000000001</v>
      </c>
      <c r="S124" s="85">
        <v>1.7875000000000001</v>
      </c>
      <c r="T124" s="85">
        <v>9.8400000000000001E-2</v>
      </c>
      <c r="U124" s="85">
        <v>7.4718999999999998</v>
      </c>
      <c r="V124" s="85">
        <v>1.4852000000000001</v>
      </c>
      <c r="W124" s="85">
        <v>0.40039999999999998</v>
      </c>
      <c r="X124" s="85">
        <v>0.25819999999999999</v>
      </c>
      <c r="Y124" s="85">
        <v>113.0942</v>
      </c>
      <c r="Z124" s="85">
        <v>0.28970000000000001</v>
      </c>
      <c r="AA124" s="85">
        <v>0.2235</v>
      </c>
      <c r="AB124" s="85">
        <v>0.24660000000000001</v>
      </c>
      <c r="AC124" s="85">
        <v>0.10249999999999999</v>
      </c>
      <c r="AD124" s="85">
        <v>0.2923</v>
      </c>
      <c r="AE124" s="85">
        <v>0.26569999999999999</v>
      </c>
      <c r="AF124" s="86">
        <v>0.82210000000000005</v>
      </c>
    </row>
    <row r="125" spans="1:32" x14ac:dyDescent="0.4">
      <c r="A125" s="82" t="s">
        <v>218</v>
      </c>
      <c r="B125" s="83" t="s">
        <v>189</v>
      </c>
      <c r="C125" s="84">
        <v>45551.666516203702</v>
      </c>
      <c r="D125" s="85">
        <v>8.8000000000000005E-3</v>
      </c>
      <c r="E125" s="85">
        <v>9.0013000000000005</v>
      </c>
      <c r="F125" s="85">
        <v>0.2404</v>
      </c>
      <c r="G125" s="85">
        <v>8.5099999999999995E-2</v>
      </c>
      <c r="H125" s="85">
        <v>0.25380000000000003</v>
      </c>
      <c r="I125" s="85">
        <v>4.9500000000000002E-2</v>
      </c>
      <c r="J125" s="85">
        <v>0.84040000000000004</v>
      </c>
      <c r="K125" s="85">
        <v>9.64E-2</v>
      </c>
      <c r="L125" s="85">
        <v>0.42830000000000001</v>
      </c>
      <c r="M125" s="85">
        <v>0.29470000000000002</v>
      </c>
      <c r="N125" s="85">
        <v>0.26229999999999998</v>
      </c>
      <c r="O125" s="85">
        <v>223.52199999999999</v>
      </c>
      <c r="P125" s="85">
        <v>0.50329999999999997</v>
      </c>
      <c r="Q125" s="85">
        <v>2.4400000000000002E-2</v>
      </c>
      <c r="R125" s="85">
        <v>1.9777</v>
      </c>
      <c r="S125" s="85">
        <v>1.7773000000000001</v>
      </c>
      <c r="T125" s="85">
        <v>9.9500000000000005E-2</v>
      </c>
      <c r="U125" s="85">
        <v>7.4074999999999998</v>
      </c>
      <c r="V125" s="85">
        <v>1.4732000000000001</v>
      </c>
      <c r="W125" s="85">
        <v>0.4017</v>
      </c>
      <c r="X125" s="85">
        <v>0.2545</v>
      </c>
      <c r="Y125" s="85">
        <v>112.3137</v>
      </c>
      <c r="Z125" s="85">
        <v>0.29139999999999999</v>
      </c>
      <c r="AA125" s="85">
        <v>0.2225</v>
      </c>
      <c r="AB125" s="85">
        <v>0.24360000000000001</v>
      </c>
      <c r="AC125" s="85">
        <v>0.1017</v>
      </c>
      <c r="AD125" s="85">
        <v>0.29060000000000002</v>
      </c>
      <c r="AE125" s="85">
        <v>0.26340000000000002</v>
      </c>
      <c r="AF125" s="86">
        <v>0.81620000000000004</v>
      </c>
    </row>
    <row r="126" spans="1:32" x14ac:dyDescent="0.4">
      <c r="A126" s="87" t="s">
        <v>287</v>
      </c>
      <c r="B126" s="93"/>
      <c r="C126" s="93"/>
      <c r="D126" s="94">
        <f t="shared" ref="D126:P126" si="18">(ABS((D124-D125)/((D124+D125)/2)))</f>
        <v>2.2988505747126499E-2</v>
      </c>
      <c r="E126" s="94">
        <f t="shared" si="18"/>
        <v>6.478010752390349E-3</v>
      </c>
      <c r="F126" s="94">
        <f t="shared" si="18"/>
        <v>2.8700287002870053E-2</v>
      </c>
      <c r="G126" s="94">
        <f t="shared" si="18"/>
        <v>5.8582308142940886E-3</v>
      </c>
      <c r="H126" s="94">
        <f t="shared" si="18"/>
        <v>8.2401412595644128E-3</v>
      </c>
      <c r="I126" s="94">
        <f t="shared" si="18"/>
        <v>1.2048192771084265E-2</v>
      </c>
      <c r="J126" s="94">
        <f t="shared" si="18"/>
        <v>1.0298905001479645E-2</v>
      </c>
      <c r="K126" s="94">
        <f t="shared" si="18"/>
        <v>6.2047569803516363E-3</v>
      </c>
      <c r="L126" s="94">
        <f t="shared" si="18"/>
        <v>3.1709558823529362E-2</v>
      </c>
      <c r="M126" s="94">
        <f t="shared" si="18"/>
        <v>8.783783783783753E-3</v>
      </c>
      <c r="N126" s="94">
        <f t="shared" si="18"/>
        <v>6.4601938058143071E-3</v>
      </c>
      <c r="O126" s="94">
        <f t="shared" si="18"/>
        <v>1.1479793819202191E-2</v>
      </c>
      <c r="P126" s="94">
        <f t="shared" si="18"/>
        <v>3.9745627980917721E-4</v>
      </c>
      <c r="Q126" s="94">
        <f>(ABS((61-62)/((61+62)/2)))</f>
        <v>1.6260162601626018E-2</v>
      </c>
      <c r="R126" s="94">
        <f t="shared" ref="R126:AF126" si="19">(ABS((R124-R125)/((R124+R125)/2)))</f>
        <v>8.8096856200760507E-3</v>
      </c>
      <c r="S126" s="94">
        <f t="shared" si="19"/>
        <v>5.722621184919203E-3</v>
      </c>
      <c r="T126" s="94">
        <f t="shared" si="19"/>
        <v>1.1116725618999531E-2</v>
      </c>
      <c r="U126" s="94">
        <f t="shared" si="19"/>
        <v>8.6562630213583899E-3</v>
      </c>
      <c r="V126" s="94">
        <f t="shared" si="19"/>
        <v>8.1124932395889738E-3</v>
      </c>
      <c r="W126" s="94">
        <f t="shared" si="19"/>
        <v>3.2414910858995717E-3</v>
      </c>
      <c r="X126" s="94">
        <f t="shared" si="19"/>
        <v>1.4433391847083994E-2</v>
      </c>
      <c r="Y126" s="94">
        <f t="shared" si="19"/>
        <v>6.9252231177345924E-3</v>
      </c>
      <c r="Z126" s="94">
        <f t="shared" si="19"/>
        <v>5.8509722939252429E-3</v>
      </c>
      <c r="AA126" s="94">
        <f t="shared" si="19"/>
        <v>4.4843049327354303E-3</v>
      </c>
      <c r="AB126" s="94">
        <f t="shared" si="19"/>
        <v>1.2239902080783365E-2</v>
      </c>
      <c r="AC126" s="94">
        <f t="shared" si="19"/>
        <v>7.835455435847162E-3</v>
      </c>
      <c r="AD126" s="94">
        <f t="shared" si="19"/>
        <v>5.8329044433006669E-3</v>
      </c>
      <c r="AE126" s="94">
        <f t="shared" si="19"/>
        <v>8.6940086940085759E-3</v>
      </c>
      <c r="AF126" s="95">
        <f t="shared" si="19"/>
        <v>7.2025880485869697E-3</v>
      </c>
    </row>
    <row r="127" spans="1:32" x14ac:dyDescent="0.4">
      <c r="A127" s="82" t="s">
        <v>203</v>
      </c>
      <c r="B127" s="83" t="s">
        <v>189</v>
      </c>
      <c r="C127" s="84">
        <v>45551.643726851849</v>
      </c>
      <c r="D127" s="85">
        <v>-5.0000000000000001E-4</v>
      </c>
      <c r="E127" s="85">
        <v>9.9687000000000001</v>
      </c>
      <c r="F127" s="85">
        <v>3.8999999999999998E-3</v>
      </c>
      <c r="G127" s="85">
        <v>4.1000000000000002E-2</v>
      </c>
      <c r="H127" s="85">
        <v>5.0000000000000001E-4</v>
      </c>
      <c r="I127" s="85">
        <v>-1E-4</v>
      </c>
      <c r="J127" s="85">
        <v>0.41370000000000001</v>
      </c>
      <c r="K127" s="85">
        <v>-5.0000000000000001E-4</v>
      </c>
      <c r="L127" s="85">
        <v>3.0000000000000001E-3</v>
      </c>
      <c r="M127" s="85">
        <v>5.9799999999999999E-2</v>
      </c>
      <c r="N127" s="85">
        <v>7.4999999999999997E-3</v>
      </c>
      <c r="O127" s="85">
        <v>252.35849999999999</v>
      </c>
      <c r="P127" s="85">
        <v>-5.0000000000000001E-3</v>
      </c>
      <c r="Q127" s="85">
        <v>2.7099999999999999E-2</v>
      </c>
      <c r="R127" s="85">
        <v>1.6867000000000001</v>
      </c>
      <c r="S127" s="85">
        <v>1.8732</v>
      </c>
      <c r="T127" s="85">
        <v>3.2000000000000002E-3</v>
      </c>
      <c r="U127" s="85">
        <v>7.7214999999999998</v>
      </c>
      <c r="V127" s="85">
        <v>1.4011</v>
      </c>
      <c r="W127" s="85">
        <v>0.34</v>
      </c>
      <c r="X127" s="85">
        <v>-1.1000000000000001E-3</v>
      </c>
      <c r="Y127" s="85">
        <v>126.28959999999999</v>
      </c>
      <c r="Z127" s="85">
        <v>0.1232</v>
      </c>
      <c r="AA127" s="85">
        <v>-4.4999999999999997E-3</v>
      </c>
      <c r="AB127" s="85">
        <v>0.15049999999999999</v>
      </c>
      <c r="AC127" s="85">
        <v>8.0000000000000004E-4</v>
      </c>
      <c r="AD127" s="85">
        <v>0.22550000000000001</v>
      </c>
      <c r="AE127" s="85">
        <v>1.03E-2</v>
      </c>
      <c r="AF127" s="86">
        <v>0.84419999999999995</v>
      </c>
    </row>
    <row r="128" spans="1:32" x14ac:dyDescent="0.4">
      <c r="A128" s="82" t="s">
        <v>217</v>
      </c>
      <c r="B128" s="83" t="s">
        <v>189</v>
      </c>
      <c r="C128" s="84">
        <v>45551.664780092593</v>
      </c>
      <c r="D128" s="85">
        <v>8.6E-3</v>
      </c>
      <c r="E128" s="85">
        <v>9.0597999999999992</v>
      </c>
      <c r="F128" s="85">
        <v>0.24740000000000001</v>
      </c>
      <c r="G128" s="85">
        <v>8.5599999999999996E-2</v>
      </c>
      <c r="H128" s="85">
        <v>0.25590000000000002</v>
      </c>
      <c r="I128" s="85">
        <v>5.0099999999999999E-2</v>
      </c>
      <c r="J128" s="85">
        <v>0.84909999999999997</v>
      </c>
      <c r="K128" s="85">
        <v>9.7000000000000003E-2</v>
      </c>
      <c r="L128" s="85">
        <v>0.44209999999999999</v>
      </c>
      <c r="M128" s="85">
        <v>0.29730000000000001</v>
      </c>
      <c r="N128" s="85">
        <v>0.26400000000000001</v>
      </c>
      <c r="O128" s="85">
        <v>226.1028</v>
      </c>
      <c r="P128" s="85">
        <v>0.50309999999999999</v>
      </c>
      <c r="Q128" s="85">
        <v>2.46E-2</v>
      </c>
      <c r="R128" s="85">
        <v>1.9952000000000001</v>
      </c>
      <c r="S128" s="85">
        <v>1.7875000000000001</v>
      </c>
      <c r="T128" s="85">
        <v>9.8400000000000001E-2</v>
      </c>
      <c r="U128" s="85">
        <v>7.4718999999999998</v>
      </c>
      <c r="V128" s="85">
        <v>1.4852000000000001</v>
      </c>
      <c r="W128" s="85">
        <v>0.40039999999999998</v>
      </c>
      <c r="X128" s="85">
        <v>0.25819999999999999</v>
      </c>
      <c r="Y128" s="85">
        <v>113.0942</v>
      </c>
      <c r="Z128" s="85">
        <v>0.28970000000000001</v>
      </c>
      <c r="AA128" s="85">
        <v>0.2235</v>
      </c>
      <c r="AB128" s="85">
        <v>0.24660000000000001</v>
      </c>
      <c r="AC128" s="85">
        <v>0.10249999999999999</v>
      </c>
      <c r="AD128" s="85">
        <v>0.2923</v>
      </c>
      <c r="AE128" s="85">
        <v>0.26569999999999999</v>
      </c>
      <c r="AF128" s="86">
        <v>0.82210000000000005</v>
      </c>
    </row>
    <row r="129" spans="1:32" s="100" customFormat="1" x14ac:dyDescent="0.4">
      <c r="A129" s="96" t="s">
        <v>288</v>
      </c>
      <c r="B129" s="97"/>
      <c r="C129" s="97"/>
      <c r="D129" s="97">
        <f>(D128-D127)/(2/200)</f>
        <v>0.91</v>
      </c>
      <c r="E129" s="97">
        <f>(E128-E127)/(100/200)</f>
        <v>-1.8178000000000019</v>
      </c>
      <c r="F129" s="97">
        <f>(F128-F127)/(50/200)</f>
        <v>0.97400000000000009</v>
      </c>
      <c r="G129" s="97">
        <f>(G128-G127)/(10/200)</f>
        <v>0.89199999999999979</v>
      </c>
      <c r="H129" s="97">
        <f>(H128-H127)/(50/200)</f>
        <v>1.0216000000000001</v>
      </c>
      <c r="I129" s="97">
        <f>(I128-I127)/(10/200)</f>
        <v>1.004</v>
      </c>
      <c r="J129" s="97">
        <f>(J128-J127)/(100/200)</f>
        <v>0.87079999999999991</v>
      </c>
      <c r="K129" s="97">
        <f>(K128-K127)/(20/200)</f>
        <v>0.97499999999999998</v>
      </c>
      <c r="L129" s="97">
        <f>(L128-L127)/(100/200)</f>
        <v>0.87819999999999998</v>
      </c>
      <c r="M129" s="97">
        <f>(M128-M127)/(50/200)</f>
        <v>0.95000000000000007</v>
      </c>
      <c r="N129" s="97">
        <f>(N128-N127)/(50/200)</f>
        <v>1.026</v>
      </c>
      <c r="O129" s="97">
        <f>(O128-O127)/(100/200)</f>
        <v>-52.511399999999981</v>
      </c>
      <c r="P129" s="97">
        <f>(P128-P127)/(100/200)</f>
        <v>1.0162</v>
      </c>
      <c r="Q129" s="97"/>
      <c r="R129" s="97">
        <f>(R128-R127)/(100/200)</f>
        <v>0.61699999999999999</v>
      </c>
      <c r="S129" s="97">
        <f>(S128-S127)/(20/200)</f>
        <v>-0.85699999999999887</v>
      </c>
      <c r="T129" s="97">
        <f>(T128-T127)/(20/200)</f>
        <v>0.95200000000000007</v>
      </c>
      <c r="U129" s="97">
        <f>(U128-U127)/(100/200)</f>
        <v>-0.49920000000000009</v>
      </c>
      <c r="V129" s="97">
        <f>(V128-V127)/(50/200)</f>
        <v>0.33640000000000025</v>
      </c>
      <c r="W129" s="98">
        <f>(W128-W127)/(20/200)</f>
        <v>0.60399999999999954</v>
      </c>
      <c r="X129" s="97">
        <f>(X128-X127)/(50/200)</f>
        <v>1.0371999999999999</v>
      </c>
      <c r="Y129" s="97">
        <f>(Y128-Y127)/(50/200)</f>
        <v>-52.781599999999969</v>
      </c>
      <c r="Z129" s="97">
        <f>(Z128-Z127)/(50/200)</f>
        <v>0.66600000000000004</v>
      </c>
      <c r="AA129" s="97">
        <f>(AA128-AA127)/(50/200)</f>
        <v>0.91200000000000003</v>
      </c>
      <c r="AB129" s="97">
        <f>(AB128-AB127)/(20/200)</f>
        <v>0.96100000000000019</v>
      </c>
      <c r="AC129" s="97">
        <f>(AC128-AC127)/(20/200)</f>
        <v>1.0169999999999999</v>
      </c>
      <c r="AD129" s="97">
        <f>(AD128-AD127)/(20/200)</f>
        <v>0.66799999999999993</v>
      </c>
      <c r="AE129" s="97">
        <f>(AE128-AE127)/(50/200)</f>
        <v>1.0216000000000001</v>
      </c>
      <c r="AF129" s="99">
        <f>(AF128-AF127)/(20/200)</f>
        <v>-0.22099999999999898</v>
      </c>
    </row>
    <row r="130" spans="1:32" x14ac:dyDescent="0.4">
      <c r="A130" s="82" t="s">
        <v>203</v>
      </c>
      <c r="B130" s="83" t="s">
        <v>189</v>
      </c>
      <c r="C130" s="84">
        <v>45551.643726851849</v>
      </c>
      <c r="D130" s="85">
        <v>-5.0000000000000001E-4</v>
      </c>
      <c r="E130" s="85">
        <v>9.9687000000000001</v>
      </c>
      <c r="F130" s="85">
        <v>3.8999999999999998E-3</v>
      </c>
      <c r="G130" s="85">
        <v>4.1000000000000002E-2</v>
      </c>
      <c r="H130" s="85">
        <v>5.0000000000000001E-4</v>
      </c>
      <c r="I130" s="85">
        <v>-1E-4</v>
      </c>
      <c r="J130" s="85">
        <v>0.41370000000000001</v>
      </c>
      <c r="K130" s="85">
        <v>-5.0000000000000001E-4</v>
      </c>
      <c r="L130" s="85">
        <v>3.0000000000000001E-3</v>
      </c>
      <c r="M130" s="85">
        <v>5.9799999999999999E-2</v>
      </c>
      <c r="N130" s="85">
        <v>7.4999999999999997E-3</v>
      </c>
      <c r="O130" s="85">
        <v>252.35849999999999</v>
      </c>
      <c r="P130" s="85">
        <v>-5.0000000000000001E-3</v>
      </c>
      <c r="Q130" s="85">
        <v>2.7099999999999999E-2</v>
      </c>
      <c r="R130" s="85">
        <v>1.6867000000000001</v>
      </c>
      <c r="S130" s="85">
        <v>1.8732</v>
      </c>
      <c r="T130" s="85">
        <v>3.2000000000000002E-3</v>
      </c>
      <c r="U130" s="85">
        <v>7.7214999999999998</v>
      </c>
      <c r="V130" s="85">
        <v>1.4011</v>
      </c>
      <c r="W130" s="85">
        <v>0.34</v>
      </c>
      <c r="X130" s="85">
        <v>-1.1000000000000001E-3</v>
      </c>
      <c r="Y130" s="85">
        <v>126.28959999999999</v>
      </c>
      <c r="Z130" s="85">
        <v>0.1232</v>
      </c>
      <c r="AA130" s="85">
        <v>-4.4999999999999997E-3</v>
      </c>
      <c r="AB130" s="85">
        <v>0.15049999999999999</v>
      </c>
      <c r="AC130" s="85">
        <v>8.0000000000000004E-4</v>
      </c>
      <c r="AD130" s="85">
        <v>0.22550000000000001</v>
      </c>
      <c r="AE130" s="85">
        <v>1.03E-2</v>
      </c>
      <c r="AF130" s="86">
        <v>0.84419999999999995</v>
      </c>
    </row>
    <row r="131" spans="1:32" x14ac:dyDescent="0.4">
      <c r="A131" s="82" t="s">
        <v>218</v>
      </c>
      <c r="B131" s="83" t="s">
        <v>189</v>
      </c>
      <c r="C131" s="84">
        <v>45551.666516203702</v>
      </c>
      <c r="D131" s="85">
        <v>8.8000000000000005E-3</v>
      </c>
      <c r="E131" s="85">
        <v>9.0013000000000005</v>
      </c>
      <c r="F131" s="85">
        <v>0.2404</v>
      </c>
      <c r="G131" s="85">
        <v>8.5099999999999995E-2</v>
      </c>
      <c r="H131" s="85">
        <v>0.25380000000000003</v>
      </c>
      <c r="I131" s="85">
        <v>4.9500000000000002E-2</v>
      </c>
      <c r="J131" s="85">
        <v>0.84040000000000004</v>
      </c>
      <c r="K131" s="85">
        <v>9.64E-2</v>
      </c>
      <c r="L131" s="85">
        <v>0.42830000000000001</v>
      </c>
      <c r="M131" s="85">
        <v>0.29470000000000002</v>
      </c>
      <c r="N131" s="85">
        <v>0.26229999999999998</v>
      </c>
      <c r="O131" s="85">
        <v>223.52199999999999</v>
      </c>
      <c r="P131" s="85">
        <v>0.50329999999999997</v>
      </c>
      <c r="Q131" s="85">
        <v>2.4400000000000002E-2</v>
      </c>
      <c r="R131" s="85">
        <v>1.9777</v>
      </c>
      <c r="S131" s="85">
        <v>1.7773000000000001</v>
      </c>
      <c r="T131" s="85">
        <v>9.9500000000000005E-2</v>
      </c>
      <c r="U131" s="85">
        <v>7.4074999999999998</v>
      </c>
      <c r="V131" s="85">
        <v>1.4732000000000001</v>
      </c>
      <c r="W131" s="85">
        <v>0.4017</v>
      </c>
      <c r="X131" s="85">
        <v>0.2545</v>
      </c>
      <c r="Y131" s="85">
        <v>112.3137</v>
      </c>
      <c r="Z131" s="85">
        <v>0.29139999999999999</v>
      </c>
      <c r="AA131" s="85">
        <v>0.2225</v>
      </c>
      <c r="AB131" s="85">
        <v>0.24360000000000001</v>
      </c>
      <c r="AC131" s="85">
        <v>0.1017</v>
      </c>
      <c r="AD131" s="85">
        <v>0.29060000000000002</v>
      </c>
      <c r="AE131" s="85">
        <v>0.26340000000000002</v>
      </c>
      <c r="AF131" s="86">
        <v>0.81620000000000004</v>
      </c>
    </row>
    <row r="132" spans="1:32" s="100" customFormat="1" x14ac:dyDescent="0.4">
      <c r="A132" s="96" t="s">
        <v>288</v>
      </c>
      <c r="B132" s="97"/>
      <c r="C132" s="97"/>
      <c r="D132" s="97">
        <f>(D131-D130)/(2/200)</f>
        <v>0.93</v>
      </c>
      <c r="E132" s="97">
        <f>(E131-E130)/(100/200)</f>
        <v>-1.9347999999999992</v>
      </c>
      <c r="F132" s="97">
        <f>(F131-F130)/(50/200)</f>
        <v>0.94600000000000006</v>
      </c>
      <c r="G132" s="97">
        <f>(G131-G130)/(10/200)</f>
        <v>0.88199999999999978</v>
      </c>
      <c r="H132" s="97">
        <f>(H131-H130)/(50/200)</f>
        <v>1.0132000000000001</v>
      </c>
      <c r="I132" s="97">
        <f>(I131-I130)/(10/200)</f>
        <v>0.9920000000000001</v>
      </c>
      <c r="J132" s="97">
        <f>(J131-J130)/(100/200)</f>
        <v>0.85340000000000005</v>
      </c>
      <c r="K132" s="97">
        <f>(K131-K130)/(20/200)</f>
        <v>0.96899999999999997</v>
      </c>
      <c r="L132" s="97">
        <f>(L131-L130)/(100/200)</f>
        <v>0.85060000000000002</v>
      </c>
      <c r="M132" s="97">
        <f>(M131-M130)/(50/200)</f>
        <v>0.9396000000000001</v>
      </c>
      <c r="N132" s="97">
        <f>(N131-N130)/(50/200)</f>
        <v>1.0191999999999999</v>
      </c>
      <c r="O132" s="97">
        <f>(O131-O130)/(100/200)</f>
        <v>-57.673000000000002</v>
      </c>
      <c r="P132" s="97">
        <f>(P131-P130)/(100/200)</f>
        <v>1.0165999999999999</v>
      </c>
      <c r="Q132" s="97"/>
      <c r="R132" s="97">
        <f>(R131-R130)/(100/200)</f>
        <v>0.58199999999999985</v>
      </c>
      <c r="S132" s="97">
        <f>(S131-S130)/(20/200)</f>
        <v>-0.95899999999999874</v>
      </c>
      <c r="T132" s="97">
        <f>(T131-T130)/(20/200)</f>
        <v>0.96300000000000008</v>
      </c>
      <c r="U132" s="97">
        <f>(U131-U130)/(100/200)</f>
        <v>-0.62800000000000011</v>
      </c>
      <c r="V132" s="97">
        <f>(V131-V130)/(50/200)</f>
        <v>0.28840000000000021</v>
      </c>
      <c r="W132" s="98">
        <f>(W131-W130)/(20/200)</f>
        <v>0.61699999999999977</v>
      </c>
      <c r="X132" s="97">
        <f>(X131-X130)/(50/200)</f>
        <v>1.0224</v>
      </c>
      <c r="Y132" s="97">
        <f>(Y131-Y130)/(50/200)</f>
        <v>-55.903599999999983</v>
      </c>
      <c r="Z132" s="97">
        <f>(Z131-Z130)/(50/200)</f>
        <v>0.67279999999999995</v>
      </c>
      <c r="AA132" s="97">
        <f>(AA131-AA130)/(50/200)</f>
        <v>0.90800000000000003</v>
      </c>
      <c r="AB132" s="97">
        <f>(AB131-AB130)/(20/200)</f>
        <v>0.93100000000000016</v>
      </c>
      <c r="AC132" s="97">
        <f>(AC131-AC130)/(20/200)</f>
        <v>1.0089999999999999</v>
      </c>
      <c r="AD132" s="97">
        <f>(AD131-AD130)/(20/200)</f>
        <v>0.65100000000000013</v>
      </c>
      <c r="AE132" s="97">
        <f>(AE131-AE130)/(50/200)</f>
        <v>1.0124000000000002</v>
      </c>
      <c r="AF132" s="99">
        <f>(AF131-AF130)/(20/200)</f>
        <v>-0.27999999999999914</v>
      </c>
    </row>
    <row r="133" spans="1:32" x14ac:dyDescent="0.4">
      <c r="A133" s="82" t="s">
        <v>137</v>
      </c>
      <c r="B133" s="83" t="s">
        <v>120</v>
      </c>
      <c r="C133" s="84">
        <v>45551.668263888889</v>
      </c>
      <c r="D133" s="85">
        <v>-1E-4</v>
      </c>
      <c r="E133" s="85">
        <v>-5.0000000000000001E-4</v>
      </c>
      <c r="F133" s="85">
        <v>-5.0000000000000001E-4</v>
      </c>
      <c r="G133" s="85">
        <v>-2.7000000000000001E-3</v>
      </c>
      <c r="H133" s="85">
        <v>0</v>
      </c>
      <c r="I133" s="85">
        <v>-1E-4</v>
      </c>
      <c r="J133" s="85">
        <v>2.5000000000000001E-3</v>
      </c>
      <c r="K133" s="85">
        <v>-1E-4</v>
      </c>
      <c r="L133" s="85">
        <v>-1E-4</v>
      </c>
      <c r="M133" s="85">
        <v>-2.0000000000000001E-4</v>
      </c>
      <c r="N133" s="85">
        <v>1E-4</v>
      </c>
      <c r="O133" s="85">
        <v>8.3000000000000001E-3</v>
      </c>
      <c r="P133" s="85">
        <v>-4.4999999999999997E-3</v>
      </c>
      <c r="Q133" s="85">
        <v>-2.5000000000000001E-3</v>
      </c>
      <c r="R133" s="85">
        <v>9.1000000000000004E-3</v>
      </c>
      <c r="S133" s="85">
        <v>4.0000000000000002E-4</v>
      </c>
      <c r="T133" s="85">
        <v>2.3E-3</v>
      </c>
      <c r="U133" s="85">
        <v>5.0000000000000001E-4</v>
      </c>
      <c r="V133" s="85">
        <v>-8.9999999999999998E-4</v>
      </c>
      <c r="W133" s="85">
        <v>2.0999999999999999E-3</v>
      </c>
      <c r="X133" s="85">
        <v>-3.0999999999999999E-3</v>
      </c>
      <c r="Y133" s="85">
        <v>1.0999999999999999E-2</v>
      </c>
      <c r="Z133" s="85">
        <v>0.1363</v>
      </c>
      <c r="AA133" s="85">
        <v>1.18E-2</v>
      </c>
      <c r="AB133" s="85">
        <v>3.9699999999999999E-2</v>
      </c>
      <c r="AC133" s="85">
        <v>0</v>
      </c>
      <c r="AD133" s="85">
        <v>1E-4</v>
      </c>
      <c r="AE133" s="85">
        <v>-2.0000000000000001E-4</v>
      </c>
      <c r="AF133" s="86">
        <v>-2.0000000000000001E-4</v>
      </c>
    </row>
    <row r="134" spans="1:32" x14ac:dyDescent="0.4">
      <c r="A134" s="46" t="s">
        <v>188</v>
      </c>
      <c r="B134" s="47" t="s">
        <v>120</v>
      </c>
      <c r="C134" s="48">
        <v>45551.67</v>
      </c>
      <c r="D134" s="49">
        <v>4.9855999999999998</v>
      </c>
      <c r="E134" s="49">
        <v>4.9762000000000004</v>
      </c>
      <c r="F134" s="49">
        <v>4.9930000000000003</v>
      </c>
      <c r="G134" s="49">
        <v>4.9644000000000004</v>
      </c>
      <c r="H134" s="49">
        <v>5.0659999999999998</v>
      </c>
      <c r="I134" s="49">
        <v>4.9907000000000004</v>
      </c>
      <c r="J134" s="49">
        <v>4.9074999999999998</v>
      </c>
      <c r="K134" s="49">
        <v>4.8468</v>
      </c>
      <c r="L134" s="49">
        <v>4.9856999999999996</v>
      </c>
      <c r="M134" s="49">
        <v>4.9055999999999997</v>
      </c>
      <c r="N134" s="49">
        <v>5.0109000000000004</v>
      </c>
      <c r="O134" s="49">
        <v>5.0163000000000002</v>
      </c>
      <c r="P134" s="49">
        <v>5.0064000000000002</v>
      </c>
      <c r="Q134" s="49">
        <v>5.0822000000000003</v>
      </c>
      <c r="R134" s="49">
        <v>4.7434000000000003</v>
      </c>
      <c r="S134" s="49">
        <v>4.9687999999999999</v>
      </c>
      <c r="T134" s="49">
        <v>5.1708999999999996</v>
      </c>
      <c r="U134" s="49">
        <v>5.0045999999999999</v>
      </c>
      <c r="V134" s="49">
        <v>4.8941999999999997</v>
      </c>
      <c r="W134" s="49">
        <v>5.0949</v>
      </c>
      <c r="X134" s="49">
        <v>5.1957000000000004</v>
      </c>
      <c r="Y134" s="49">
        <v>4.9602000000000004</v>
      </c>
      <c r="Z134" s="49">
        <v>4.6235999999999997</v>
      </c>
      <c r="AA134" s="49">
        <v>4.9812000000000003</v>
      </c>
      <c r="AB134" s="49">
        <v>4.9394999999999998</v>
      </c>
      <c r="AC134" s="49">
        <v>5.0144000000000002</v>
      </c>
      <c r="AD134" s="49">
        <v>4.8747999999999996</v>
      </c>
      <c r="AE134" s="49">
        <v>4.9748000000000001</v>
      </c>
      <c r="AF134" s="50">
        <v>4.8179999999999996</v>
      </c>
    </row>
    <row r="135" spans="1:32" x14ac:dyDescent="0.4">
      <c r="A135" s="87" t="s">
        <v>286</v>
      </c>
      <c r="B135" s="52"/>
      <c r="C135" s="88"/>
      <c r="D135" s="90">
        <f t="shared" ref="D135:AF135" si="20">IFERROR(D134/D$21," ")</f>
        <v>0.99712000000000001</v>
      </c>
      <c r="E135" s="90">
        <f t="shared" si="20"/>
        <v>0.99524000000000012</v>
      </c>
      <c r="F135" s="90">
        <f t="shared" si="20"/>
        <v>0.99860000000000004</v>
      </c>
      <c r="G135" s="90">
        <f t="shared" si="20"/>
        <v>0.9928800000000001</v>
      </c>
      <c r="H135" s="90">
        <f t="shared" si="20"/>
        <v>1.0131999999999999</v>
      </c>
      <c r="I135" s="90">
        <f t="shared" si="20"/>
        <v>0.99814000000000003</v>
      </c>
      <c r="J135" s="90">
        <f t="shared" si="20"/>
        <v>0.98149999999999993</v>
      </c>
      <c r="K135" s="90">
        <f t="shared" si="20"/>
        <v>0.96936</v>
      </c>
      <c r="L135" s="90">
        <f t="shared" si="20"/>
        <v>0.99713999999999992</v>
      </c>
      <c r="M135" s="90">
        <f t="shared" si="20"/>
        <v>0.98111999999999999</v>
      </c>
      <c r="N135" s="90">
        <f t="shared" si="20"/>
        <v>1.0021800000000001</v>
      </c>
      <c r="O135" s="90">
        <f t="shared" si="20"/>
        <v>1.00326</v>
      </c>
      <c r="P135" s="90">
        <f t="shared" si="20"/>
        <v>1.0012799999999999</v>
      </c>
      <c r="Q135" s="90">
        <f t="shared" si="20"/>
        <v>1.01644</v>
      </c>
      <c r="R135" s="90">
        <f t="shared" si="20"/>
        <v>0.94868000000000008</v>
      </c>
      <c r="S135" s="90">
        <f t="shared" si="20"/>
        <v>0.99375999999999998</v>
      </c>
      <c r="T135" s="90">
        <f t="shared" si="20"/>
        <v>1.0341799999999999</v>
      </c>
      <c r="U135" s="90">
        <f t="shared" si="20"/>
        <v>1.00092</v>
      </c>
      <c r="V135" s="90">
        <f t="shared" si="20"/>
        <v>0.97883999999999993</v>
      </c>
      <c r="W135" s="90">
        <f t="shared" si="20"/>
        <v>1.01898</v>
      </c>
      <c r="X135" s="90">
        <f t="shared" si="20"/>
        <v>1.0391400000000002</v>
      </c>
      <c r="Y135" s="90">
        <f t="shared" si="20"/>
        <v>0.99204000000000003</v>
      </c>
      <c r="Z135" s="90">
        <f t="shared" si="20"/>
        <v>0.92471999999999999</v>
      </c>
      <c r="AA135" s="90">
        <f t="shared" si="20"/>
        <v>0.99624000000000001</v>
      </c>
      <c r="AB135" s="90">
        <f t="shared" si="20"/>
        <v>0.9879</v>
      </c>
      <c r="AC135" s="90">
        <f t="shared" si="20"/>
        <v>1.00288</v>
      </c>
      <c r="AD135" s="90">
        <f t="shared" si="20"/>
        <v>0.97495999999999994</v>
      </c>
      <c r="AE135" s="90">
        <f t="shared" si="20"/>
        <v>0.99496000000000007</v>
      </c>
      <c r="AF135" s="92">
        <f t="shared" si="20"/>
        <v>0.9635999999999999</v>
      </c>
    </row>
    <row r="136" spans="1:32" x14ac:dyDescent="0.4">
      <c r="A136" s="82" t="s">
        <v>185</v>
      </c>
      <c r="B136" s="83" t="s">
        <v>120</v>
      </c>
      <c r="C136" s="84">
        <v>45551.671724537038</v>
      </c>
      <c r="D136" s="85">
        <v>-2.9999999999999997E-4</v>
      </c>
      <c r="E136" s="85">
        <v>0</v>
      </c>
      <c r="F136" s="85">
        <v>1.41E-2</v>
      </c>
      <c r="G136" s="85">
        <v>-5.0000000000000001E-4</v>
      </c>
      <c r="H136" s="85">
        <v>-1E-4</v>
      </c>
      <c r="I136" s="85">
        <v>2.0000000000000001E-4</v>
      </c>
      <c r="J136" s="85">
        <v>-2.2000000000000001E-3</v>
      </c>
      <c r="K136" s="85">
        <v>0</v>
      </c>
      <c r="L136" s="85">
        <v>-2.0000000000000001E-4</v>
      </c>
      <c r="M136" s="85">
        <v>-2.0000000000000001E-4</v>
      </c>
      <c r="N136" s="85">
        <v>0</v>
      </c>
      <c r="O136" s="85">
        <v>2.5000000000000001E-3</v>
      </c>
      <c r="P136" s="85">
        <v>-4.5999999999999999E-3</v>
      </c>
      <c r="Q136" s="85">
        <v>-2.5000000000000001E-3</v>
      </c>
      <c r="R136" s="85">
        <v>9.1000000000000004E-3</v>
      </c>
      <c r="S136" s="85">
        <v>0</v>
      </c>
      <c r="T136" s="85">
        <v>4.41E-2</v>
      </c>
      <c r="U136" s="85">
        <v>-4.0000000000000002E-4</v>
      </c>
      <c r="V136" s="85">
        <v>-1.1999999999999999E-3</v>
      </c>
      <c r="W136" s="85">
        <v>-1E-4</v>
      </c>
      <c r="X136" s="85">
        <v>-4.1000000000000003E-3</v>
      </c>
      <c r="Y136" s="85">
        <v>8.3999999999999995E-3</v>
      </c>
      <c r="Z136" s="85">
        <v>0.1721</v>
      </c>
      <c r="AA136" s="85">
        <v>2.92E-2</v>
      </c>
      <c r="AB136" s="85">
        <v>4.0599999999999997E-2</v>
      </c>
      <c r="AC136" s="85">
        <v>1E-4</v>
      </c>
      <c r="AD136" s="85">
        <v>1.6999999999999999E-3</v>
      </c>
      <c r="AE136" s="85">
        <v>1E-4</v>
      </c>
      <c r="AF136" s="86">
        <v>0</v>
      </c>
    </row>
    <row r="137" spans="1:32" x14ac:dyDescent="0.4">
      <c r="A137" s="82" t="s">
        <v>219</v>
      </c>
      <c r="B137" s="83" t="s">
        <v>189</v>
      </c>
      <c r="C137" s="84">
        <v>45551.673472222225</v>
      </c>
      <c r="D137" s="85">
        <v>-2.0000000000000001E-4</v>
      </c>
      <c r="E137" s="85">
        <v>2.0000000000000001E-4</v>
      </c>
      <c r="F137" s="85">
        <v>2.8E-3</v>
      </c>
      <c r="G137" s="85">
        <v>-2E-3</v>
      </c>
      <c r="H137" s="85">
        <v>-2.0000000000000001E-4</v>
      </c>
      <c r="I137" s="85">
        <v>-1E-4</v>
      </c>
      <c r="J137" s="85">
        <v>-4.0000000000000002E-4</v>
      </c>
      <c r="K137" s="85">
        <v>0</v>
      </c>
      <c r="L137" s="85">
        <v>0</v>
      </c>
      <c r="M137" s="85">
        <v>-1E-4</v>
      </c>
      <c r="N137" s="85">
        <v>-1E-4</v>
      </c>
      <c r="O137" s="85">
        <v>-5.9999999999999995E-4</v>
      </c>
      <c r="P137" s="85">
        <v>-5.9999999999999995E-4</v>
      </c>
      <c r="Q137" s="85">
        <v>-2.8E-3</v>
      </c>
      <c r="R137" s="85">
        <v>8.8999999999999999E-3</v>
      </c>
      <c r="S137" s="85">
        <v>2.9999999999999997E-4</v>
      </c>
      <c r="T137" s="85">
        <v>9.9000000000000008E-3</v>
      </c>
      <c r="U137" s="85">
        <v>5.9999999999999995E-4</v>
      </c>
      <c r="V137" s="85">
        <v>-8.0000000000000004E-4</v>
      </c>
      <c r="W137" s="85">
        <v>2.8999999999999998E-3</v>
      </c>
      <c r="X137" s="85">
        <v>-3.8E-3</v>
      </c>
      <c r="Y137" s="85">
        <v>2.5999999999999999E-3</v>
      </c>
      <c r="Z137" s="85">
        <v>0.1404</v>
      </c>
      <c r="AA137" s="85">
        <v>1.7500000000000002E-2</v>
      </c>
      <c r="AB137" s="85">
        <v>4.0500000000000001E-2</v>
      </c>
      <c r="AC137" s="85">
        <v>0</v>
      </c>
      <c r="AD137" s="85">
        <v>5.0000000000000001E-4</v>
      </c>
      <c r="AE137" s="85">
        <v>1E-4</v>
      </c>
      <c r="AF137" s="86">
        <v>-2.9999999999999997E-4</v>
      </c>
    </row>
    <row r="138" spans="1:32" x14ac:dyDescent="0.4">
      <c r="A138" s="82" t="s">
        <v>220</v>
      </c>
      <c r="B138" s="83" t="s">
        <v>189</v>
      </c>
      <c r="C138" s="84">
        <v>45551.675208333334</v>
      </c>
      <c r="D138" s="85">
        <v>9.5999999999999992E-3</v>
      </c>
      <c r="E138" s="85">
        <v>0.4748</v>
      </c>
      <c r="F138" s="85">
        <v>0.24510000000000001</v>
      </c>
      <c r="G138" s="85">
        <v>4.8099999999999997E-2</v>
      </c>
      <c r="H138" s="85">
        <v>0.25030000000000002</v>
      </c>
      <c r="I138" s="85">
        <v>4.7699999999999999E-2</v>
      </c>
      <c r="J138" s="85">
        <v>0.47920000000000001</v>
      </c>
      <c r="K138" s="85">
        <v>9.5799999999999996E-2</v>
      </c>
      <c r="L138" s="85">
        <v>0.49680000000000002</v>
      </c>
      <c r="M138" s="85">
        <v>0.24310000000000001</v>
      </c>
      <c r="N138" s="85">
        <v>0.24579999999999999</v>
      </c>
      <c r="O138" s="85">
        <v>0.48949999999999999</v>
      </c>
      <c r="P138" s="85">
        <v>0.45669999999999999</v>
      </c>
      <c r="Q138" s="85">
        <v>-2.5000000000000001E-3</v>
      </c>
      <c r="R138" s="85">
        <v>0.4718</v>
      </c>
      <c r="S138" s="85">
        <v>9.9000000000000005E-2</v>
      </c>
      <c r="T138" s="85">
        <v>9.7699999999999995E-2</v>
      </c>
      <c r="U138" s="85">
        <v>0.49980000000000002</v>
      </c>
      <c r="V138" s="85">
        <v>0.23930000000000001</v>
      </c>
      <c r="W138" s="85">
        <v>0.1027</v>
      </c>
      <c r="X138" s="85">
        <v>0.25169999999999998</v>
      </c>
      <c r="Y138" s="85">
        <v>0.249</v>
      </c>
      <c r="Z138" s="85">
        <v>0.22919999999999999</v>
      </c>
      <c r="AA138" s="85">
        <v>0.2467</v>
      </c>
      <c r="AB138" s="85">
        <v>0.13800000000000001</v>
      </c>
      <c r="AC138" s="85">
        <v>9.9199999999999997E-2</v>
      </c>
      <c r="AD138" s="85">
        <v>9.7500000000000003E-2</v>
      </c>
      <c r="AE138" s="85">
        <v>0.2482</v>
      </c>
      <c r="AF138" s="86">
        <v>9.4700000000000006E-2</v>
      </c>
    </row>
    <row r="139" spans="1:32" x14ac:dyDescent="0.4">
      <c r="A139" s="82" t="s">
        <v>221</v>
      </c>
      <c r="B139" s="83" t="s">
        <v>189</v>
      </c>
      <c r="C139" s="84">
        <v>45551.676944444444</v>
      </c>
      <c r="D139" s="85">
        <v>9.4000000000000004E-3</v>
      </c>
      <c r="E139" s="85">
        <v>0.47310000000000002</v>
      </c>
      <c r="F139" s="85">
        <v>0.24510000000000001</v>
      </c>
      <c r="G139" s="85">
        <v>4.7899999999999998E-2</v>
      </c>
      <c r="H139" s="85">
        <v>0.2495</v>
      </c>
      <c r="I139" s="85">
        <v>4.7899999999999998E-2</v>
      </c>
      <c r="J139" s="85">
        <v>0.47549999999999998</v>
      </c>
      <c r="K139" s="85">
        <v>9.5000000000000001E-2</v>
      </c>
      <c r="L139" s="85">
        <v>0.49280000000000002</v>
      </c>
      <c r="M139" s="85">
        <v>0.24160000000000001</v>
      </c>
      <c r="N139" s="85">
        <v>0.24399999999999999</v>
      </c>
      <c r="O139" s="85">
        <v>0.48980000000000001</v>
      </c>
      <c r="P139" s="85">
        <v>0.4622</v>
      </c>
      <c r="Q139" s="85">
        <v>-2.5000000000000001E-3</v>
      </c>
      <c r="R139" s="85">
        <v>0.4708</v>
      </c>
      <c r="S139" s="85">
        <v>9.8299999999999998E-2</v>
      </c>
      <c r="T139" s="85">
        <v>9.7500000000000003E-2</v>
      </c>
      <c r="U139" s="85">
        <v>0.49619999999999997</v>
      </c>
      <c r="V139" s="85">
        <v>0.23899999999999999</v>
      </c>
      <c r="W139" s="85">
        <v>0.1038</v>
      </c>
      <c r="X139" s="85">
        <v>0.2495</v>
      </c>
      <c r="Y139" s="85">
        <v>0.24740000000000001</v>
      </c>
      <c r="Z139" s="85">
        <v>0.26989999999999997</v>
      </c>
      <c r="AA139" s="85">
        <v>0.2515</v>
      </c>
      <c r="AB139" s="85">
        <v>0.13850000000000001</v>
      </c>
      <c r="AC139" s="85">
        <v>9.9000000000000005E-2</v>
      </c>
      <c r="AD139" s="85">
        <v>9.7100000000000006E-2</v>
      </c>
      <c r="AE139" s="85">
        <v>0.24660000000000001</v>
      </c>
      <c r="AF139" s="86">
        <v>9.4100000000000003E-2</v>
      </c>
    </row>
    <row r="140" spans="1:32" x14ac:dyDescent="0.4">
      <c r="A140" s="87" t="s">
        <v>287</v>
      </c>
      <c r="B140" s="93"/>
      <c r="C140" s="93"/>
      <c r="D140" s="94">
        <f t="shared" ref="D140:P140" si="21">(ABS((D138-D139)/((D138+D139)/2)))</f>
        <v>2.1052631578947243E-2</v>
      </c>
      <c r="E140" s="94">
        <f t="shared" si="21"/>
        <v>3.5868762527692358E-3</v>
      </c>
      <c r="F140" s="94">
        <f t="shared" si="21"/>
        <v>0</v>
      </c>
      <c r="G140" s="94">
        <f t="shared" si="21"/>
        <v>4.1666666666666415E-3</v>
      </c>
      <c r="H140" s="94">
        <f t="shared" si="21"/>
        <v>3.2012805122049737E-3</v>
      </c>
      <c r="I140" s="94">
        <f t="shared" si="21"/>
        <v>4.1841004184100172E-3</v>
      </c>
      <c r="J140" s="94">
        <f t="shared" si="21"/>
        <v>7.7511260081701821E-3</v>
      </c>
      <c r="K140" s="94">
        <f t="shared" si="21"/>
        <v>8.3857442348007887E-3</v>
      </c>
      <c r="L140" s="94">
        <f t="shared" si="21"/>
        <v>8.0840743734842437E-3</v>
      </c>
      <c r="M140" s="94">
        <f t="shared" si="21"/>
        <v>6.1893955023726065E-3</v>
      </c>
      <c r="N140" s="94">
        <f t="shared" si="21"/>
        <v>7.3499387505103963E-3</v>
      </c>
      <c r="O140" s="94">
        <f t="shared" si="21"/>
        <v>6.1268252833661277E-4</v>
      </c>
      <c r="P140" s="94">
        <f t="shared" si="21"/>
        <v>1.1970834693655468E-2</v>
      </c>
      <c r="Q140" s="94">
        <f>(ABS((61-62)/((61+62)/2)))</f>
        <v>1.6260162601626018E-2</v>
      </c>
      <c r="R140" s="94">
        <f t="shared" ref="R140:AF140" si="22">(ABS((R138-R139)/((R138+R139)/2)))</f>
        <v>2.1217907914279671E-3</v>
      </c>
      <c r="S140" s="94">
        <f t="shared" si="22"/>
        <v>7.0957932083122776E-3</v>
      </c>
      <c r="T140" s="94">
        <f t="shared" si="22"/>
        <v>2.0491803278687693E-3</v>
      </c>
      <c r="U140" s="94">
        <f t="shared" si="22"/>
        <v>7.228915662650698E-3</v>
      </c>
      <c r="V140" s="94">
        <f t="shared" si="22"/>
        <v>1.2544428183149591E-3</v>
      </c>
      <c r="W140" s="94">
        <f t="shared" si="22"/>
        <v>1.0653753026634419E-2</v>
      </c>
      <c r="X140" s="94">
        <f t="shared" si="22"/>
        <v>8.778930566639984E-3</v>
      </c>
      <c r="Y140" s="94">
        <f t="shared" si="22"/>
        <v>6.4464141821111614E-3</v>
      </c>
      <c r="Z140" s="94">
        <f t="shared" si="22"/>
        <v>0.16309356842316164</v>
      </c>
      <c r="AA140" s="94">
        <f t="shared" si="22"/>
        <v>1.9269369731031709E-2</v>
      </c>
      <c r="AB140" s="94">
        <f t="shared" si="22"/>
        <v>3.616636528028936E-3</v>
      </c>
      <c r="AC140" s="94">
        <f t="shared" si="22"/>
        <v>2.0181634712410886E-3</v>
      </c>
      <c r="AD140" s="94">
        <f t="shared" si="22"/>
        <v>4.1109969167522874E-3</v>
      </c>
      <c r="AE140" s="94">
        <f t="shared" si="22"/>
        <v>6.4672594987873495E-3</v>
      </c>
      <c r="AF140" s="95">
        <f t="shared" si="22"/>
        <v>6.3559322033898647E-3</v>
      </c>
    </row>
    <row r="141" spans="1:32" x14ac:dyDescent="0.4">
      <c r="A141" s="82" t="s">
        <v>219</v>
      </c>
      <c r="B141" s="83" t="s">
        <v>189</v>
      </c>
      <c r="C141" s="84">
        <v>45551.673472222225</v>
      </c>
      <c r="D141" s="85">
        <v>-2.0000000000000001E-4</v>
      </c>
      <c r="E141" s="85">
        <v>2.0000000000000001E-4</v>
      </c>
      <c r="F141" s="85">
        <v>2.8E-3</v>
      </c>
      <c r="G141" s="85">
        <v>-2E-3</v>
      </c>
      <c r="H141" s="85">
        <v>-2.0000000000000001E-4</v>
      </c>
      <c r="I141" s="85">
        <v>-1E-4</v>
      </c>
      <c r="J141" s="85">
        <v>-4.0000000000000002E-4</v>
      </c>
      <c r="K141" s="85">
        <v>0</v>
      </c>
      <c r="L141" s="85">
        <v>0</v>
      </c>
      <c r="M141" s="85">
        <v>-1E-4</v>
      </c>
      <c r="N141" s="85">
        <v>-1E-4</v>
      </c>
      <c r="O141" s="85">
        <v>-5.9999999999999995E-4</v>
      </c>
      <c r="P141" s="85">
        <v>-5.9999999999999995E-4</v>
      </c>
      <c r="Q141" s="85">
        <v>-2.8E-3</v>
      </c>
      <c r="R141" s="85">
        <v>8.8999999999999999E-3</v>
      </c>
      <c r="S141" s="85">
        <v>2.9999999999999997E-4</v>
      </c>
      <c r="T141" s="85">
        <v>9.9000000000000008E-3</v>
      </c>
      <c r="U141" s="85">
        <v>5.9999999999999995E-4</v>
      </c>
      <c r="V141" s="85">
        <v>-8.0000000000000004E-4</v>
      </c>
      <c r="W141" s="85">
        <v>2.8999999999999998E-3</v>
      </c>
      <c r="X141" s="85">
        <v>-3.8E-3</v>
      </c>
      <c r="Y141" s="85">
        <v>2.5999999999999999E-3</v>
      </c>
      <c r="Z141" s="85">
        <v>0.1404</v>
      </c>
      <c r="AA141" s="85">
        <v>1.7500000000000002E-2</v>
      </c>
      <c r="AB141" s="85">
        <v>4.0500000000000001E-2</v>
      </c>
      <c r="AC141" s="85">
        <v>0</v>
      </c>
      <c r="AD141" s="85">
        <v>5.0000000000000001E-4</v>
      </c>
      <c r="AE141" s="85">
        <v>1E-4</v>
      </c>
      <c r="AF141" s="86">
        <v>-2.9999999999999997E-4</v>
      </c>
    </row>
    <row r="142" spans="1:32" x14ac:dyDescent="0.4">
      <c r="A142" s="82" t="s">
        <v>220</v>
      </c>
      <c r="B142" s="83" t="s">
        <v>189</v>
      </c>
      <c r="C142" s="84">
        <v>45551.675208333334</v>
      </c>
      <c r="D142" s="85">
        <v>9.5999999999999992E-3</v>
      </c>
      <c r="E142" s="85">
        <v>0.4748</v>
      </c>
      <c r="F142" s="85">
        <v>0.24510000000000001</v>
      </c>
      <c r="G142" s="85">
        <v>4.8099999999999997E-2</v>
      </c>
      <c r="H142" s="85">
        <v>0.25030000000000002</v>
      </c>
      <c r="I142" s="85">
        <v>4.7699999999999999E-2</v>
      </c>
      <c r="J142" s="85">
        <v>0.47920000000000001</v>
      </c>
      <c r="K142" s="85">
        <v>9.5799999999999996E-2</v>
      </c>
      <c r="L142" s="85">
        <v>0.49680000000000002</v>
      </c>
      <c r="M142" s="85">
        <v>0.24310000000000001</v>
      </c>
      <c r="N142" s="85">
        <v>0.24579999999999999</v>
      </c>
      <c r="O142" s="85">
        <v>0.48949999999999999</v>
      </c>
      <c r="P142" s="85">
        <v>0.45669999999999999</v>
      </c>
      <c r="Q142" s="85">
        <v>-2.5000000000000001E-3</v>
      </c>
      <c r="R142" s="85">
        <v>0.4718</v>
      </c>
      <c r="S142" s="85">
        <v>9.9000000000000005E-2</v>
      </c>
      <c r="T142" s="85">
        <v>9.7699999999999995E-2</v>
      </c>
      <c r="U142" s="85">
        <v>0.49980000000000002</v>
      </c>
      <c r="V142" s="85">
        <v>0.23930000000000001</v>
      </c>
      <c r="W142" s="85">
        <v>0.1027</v>
      </c>
      <c r="X142" s="85">
        <v>0.25169999999999998</v>
      </c>
      <c r="Y142" s="85">
        <v>0.249</v>
      </c>
      <c r="Z142" s="85">
        <v>0.22919999999999999</v>
      </c>
      <c r="AA142" s="85">
        <v>0.2467</v>
      </c>
      <c r="AB142" s="85">
        <v>0.13800000000000001</v>
      </c>
      <c r="AC142" s="85">
        <v>9.9199999999999997E-2</v>
      </c>
      <c r="AD142" s="85">
        <v>9.7500000000000003E-2</v>
      </c>
      <c r="AE142" s="85">
        <v>0.2482</v>
      </c>
      <c r="AF142" s="86">
        <v>9.4700000000000006E-2</v>
      </c>
    </row>
    <row r="143" spans="1:32" s="100" customFormat="1" x14ac:dyDescent="0.4">
      <c r="A143" s="96" t="s">
        <v>288</v>
      </c>
      <c r="B143" s="97"/>
      <c r="C143" s="97"/>
      <c r="D143" s="97">
        <f>(D142-D141)/(2/200)</f>
        <v>0.98</v>
      </c>
      <c r="E143" s="97">
        <f>(E142-E141)/(100/200)</f>
        <v>0.94920000000000004</v>
      </c>
      <c r="F143" s="97">
        <f>(F142-F141)/(50/200)</f>
        <v>0.96920000000000006</v>
      </c>
      <c r="G143" s="97">
        <f>(G142-G141)/(10/200)</f>
        <v>1.002</v>
      </c>
      <c r="H143" s="97">
        <f>(H142-H141)/(50/200)</f>
        <v>1.002</v>
      </c>
      <c r="I143" s="97">
        <f>(I142-I141)/(10/200)</f>
        <v>0.95599999999999996</v>
      </c>
      <c r="J143" s="97">
        <f>(J142-J141)/(100/200)</f>
        <v>0.95920000000000005</v>
      </c>
      <c r="K143" s="97">
        <f>(K142-K141)/(20/200)</f>
        <v>0.95799999999999996</v>
      </c>
      <c r="L143" s="97">
        <f>(L142-L141)/(100/200)</f>
        <v>0.99360000000000004</v>
      </c>
      <c r="M143" s="97">
        <f>(M142-M141)/(50/200)</f>
        <v>0.9728</v>
      </c>
      <c r="N143" s="97">
        <f>(N142-N141)/(50/200)</f>
        <v>0.98359999999999992</v>
      </c>
      <c r="O143" s="97">
        <f>(O142-O141)/(100/200)</f>
        <v>0.98019999999999996</v>
      </c>
      <c r="P143" s="97">
        <f>(P142-P141)/(100/200)</f>
        <v>0.91459999999999997</v>
      </c>
      <c r="Q143" s="97"/>
      <c r="R143" s="97">
        <f>(R142-R141)/(100/200)</f>
        <v>0.92579999999999996</v>
      </c>
      <c r="S143" s="97">
        <f>(S142-S141)/(20/200)</f>
        <v>0.9870000000000001</v>
      </c>
      <c r="T143" s="97">
        <f>(T142-T141)/(20/200)</f>
        <v>0.87799999999999989</v>
      </c>
      <c r="U143" s="97">
        <f>(U142-U141)/(100/200)</f>
        <v>0.99840000000000007</v>
      </c>
      <c r="V143" s="97">
        <f>(V142-V141)/(50/200)</f>
        <v>0.96040000000000003</v>
      </c>
      <c r="W143" s="98">
        <f>(W142-W141)/(20/200)</f>
        <v>0.998</v>
      </c>
      <c r="X143" s="97">
        <f>(X142-X141)/(50/200)</f>
        <v>1.022</v>
      </c>
      <c r="Y143" s="97">
        <f>(Y142-Y141)/(50/200)</f>
        <v>0.98560000000000003</v>
      </c>
      <c r="Z143" s="97">
        <f>(Z142-Z141)/(50/200)</f>
        <v>0.35519999999999996</v>
      </c>
      <c r="AA143" s="97">
        <f>(AA142-AA141)/(50/200)</f>
        <v>0.91680000000000006</v>
      </c>
      <c r="AB143" s="97">
        <f>(AB142-AB141)/(20/200)</f>
        <v>0.97499999999999998</v>
      </c>
      <c r="AC143" s="97">
        <f>(AC142-AC141)/(20/200)</f>
        <v>0.99199999999999988</v>
      </c>
      <c r="AD143" s="97">
        <f>(AD142-AD141)/(20/200)</f>
        <v>0.97</v>
      </c>
      <c r="AE143" s="97">
        <f>(AE142-AE141)/(50/200)</f>
        <v>0.99240000000000006</v>
      </c>
      <c r="AF143" s="99">
        <f>(AF142-AF141)/(20/200)</f>
        <v>0.95</v>
      </c>
    </row>
    <row r="144" spans="1:32" x14ac:dyDescent="0.4">
      <c r="A144" s="82" t="s">
        <v>219</v>
      </c>
      <c r="B144" s="83" t="s">
        <v>189</v>
      </c>
      <c r="C144" s="84">
        <v>45551.673472222225</v>
      </c>
      <c r="D144" s="85">
        <v>-2.0000000000000001E-4</v>
      </c>
      <c r="E144" s="85">
        <v>2.0000000000000001E-4</v>
      </c>
      <c r="F144" s="85">
        <v>2.8E-3</v>
      </c>
      <c r="G144" s="85">
        <v>-2E-3</v>
      </c>
      <c r="H144" s="85">
        <v>-2.0000000000000001E-4</v>
      </c>
      <c r="I144" s="85">
        <v>-1E-4</v>
      </c>
      <c r="J144" s="85">
        <v>-4.0000000000000002E-4</v>
      </c>
      <c r="K144" s="85">
        <v>0</v>
      </c>
      <c r="L144" s="85">
        <v>0</v>
      </c>
      <c r="M144" s="85">
        <v>-1E-4</v>
      </c>
      <c r="N144" s="85">
        <v>-1E-4</v>
      </c>
      <c r="O144" s="85">
        <v>-5.9999999999999995E-4</v>
      </c>
      <c r="P144" s="85">
        <v>-5.9999999999999995E-4</v>
      </c>
      <c r="Q144" s="85">
        <v>-2.8E-3</v>
      </c>
      <c r="R144" s="85">
        <v>8.8999999999999999E-3</v>
      </c>
      <c r="S144" s="85">
        <v>2.9999999999999997E-4</v>
      </c>
      <c r="T144" s="85">
        <v>9.9000000000000008E-3</v>
      </c>
      <c r="U144" s="85">
        <v>5.9999999999999995E-4</v>
      </c>
      <c r="V144" s="85">
        <v>-8.0000000000000004E-4</v>
      </c>
      <c r="W144" s="85">
        <v>2.8999999999999998E-3</v>
      </c>
      <c r="X144" s="85">
        <v>-3.8E-3</v>
      </c>
      <c r="Y144" s="85">
        <v>2.5999999999999999E-3</v>
      </c>
      <c r="Z144" s="85">
        <v>0.1404</v>
      </c>
      <c r="AA144" s="85">
        <v>1.7500000000000002E-2</v>
      </c>
      <c r="AB144" s="85">
        <v>4.0500000000000001E-2</v>
      </c>
      <c r="AC144" s="85">
        <v>0</v>
      </c>
      <c r="AD144" s="85">
        <v>5.0000000000000001E-4</v>
      </c>
      <c r="AE144" s="85">
        <v>1E-4</v>
      </c>
      <c r="AF144" s="86">
        <v>-2.9999999999999997E-4</v>
      </c>
    </row>
    <row r="145" spans="1:32" x14ac:dyDescent="0.4">
      <c r="A145" s="82" t="s">
        <v>221</v>
      </c>
      <c r="B145" s="83" t="s">
        <v>189</v>
      </c>
      <c r="C145" s="84">
        <v>45551.676944444444</v>
      </c>
      <c r="D145" s="85">
        <v>9.4000000000000004E-3</v>
      </c>
      <c r="E145" s="85">
        <v>0.47310000000000002</v>
      </c>
      <c r="F145" s="85">
        <v>0.24510000000000001</v>
      </c>
      <c r="G145" s="85">
        <v>4.7899999999999998E-2</v>
      </c>
      <c r="H145" s="85">
        <v>0.2495</v>
      </c>
      <c r="I145" s="85">
        <v>4.7899999999999998E-2</v>
      </c>
      <c r="J145" s="85">
        <v>0.47549999999999998</v>
      </c>
      <c r="K145" s="85">
        <v>9.5000000000000001E-2</v>
      </c>
      <c r="L145" s="85">
        <v>0.49280000000000002</v>
      </c>
      <c r="M145" s="85">
        <v>0.24160000000000001</v>
      </c>
      <c r="N145" s="85">
        <v>0.24399999999999999</v>
      </c>
      <c r="O145" s="85">
        <v>0.48980000000000001</v>
      </c>
      <c r="P145" s="85">
        <v>0.4622</v>
      </c>
      <c r="Q145" s="85">
        <v>-2.5000000000000001E-3</v>
      </c>
      <c r="R145" s="85">
        <v>0.4708</v>
      </c>
      <c r="S145" s="85">
        <v>9.8299999999999998E-2</v>
      </c>
      <c r="T145" s="85">
        <v>9.7500000000000003E-2</v>
      </c>
      <c r="U145" s="85">
        <v>0.49619999999999997</v>
      </c>
      <c r="V145" s="85">
        <v>0.23899999999999999</v>
      </c>
      <c r="W145" s="85">
        <v>0.1038</v>
      </c>
      <c r="X145" s="85">
        <v>0.2495</v>
      </c>
      <c r="Y145" s="85">
        <v>0.24740000000000001</v>
      </c>
      <c r="Z145" s="85">
        <v>0.26989999999999997</v>
      </c>
      <c r="AA145" s="85">
        <v>0.2515</v>
      </c>
      <c r="AB145" s="85">
        <v>0.13850000000000001</v>
      </c>
      <c r="AC145" s="85">
        <v>9.9000000000000005E-2</v>
      </c>
      <c r="AD145" s="85">
        <v>9.7100000000000006E-2</v>
      </c>
      <c r="AE145" s="85">
        <v>0.24660000000000001</v>
      </c>
      <c r="AF145" s="86">
        <v>9.4100000000000003E-2</v>
      </c>
    </row>
    <row r="146" spans="1:32" s="100" customFormat="1" x14ac:dyDescent="0.4">
      <c r="A146" s="96" t="s">
        <v>288</v>
      </c>
      <c r="B146" s="97"/>
      <c r="C146" s="97"/>
      <c r="D146" s="97">
        <f>(D145-D144)/(2/200)</f>
        <v>0.96000000000000008</v>
      </c>
      <c r="E146" s="97">
        <f>(E145-E144)/(100/200)</f>
        <v>0.94580000000000009</v>
      </c>
      <c r="F146" s="97">
        <f>(F145-F144)/(50/200)</f>
        <v>0.96920000000000006</v>
      </c>
      <c r="G146" s="97">
        <f>(G145-G144)/(10/200)</f>
        <v>0.998</v>
      </c>
      <c r="H146" s="97">
        <f>(H145-H144)/(50/200)</f>
        <v>0.99880000000000002</v>
      </c>
      <c r="I146" s="97">
        <f>(I145-I144)/(10/200)</f>
        <v>0.96</v>
      </c>
      <c r="J146" s="97">
        <f>(J145-J144)/(100/200)</f>
        <v>0.95179999999999998</v>
      </c>
      <c r="K146" s="97">
        <f>(K145-K144)/(20/200)</f>
        <v>0.95</v>
      </c>
      <c r="L146" s="97">
        <f>(L145-L144)/(100/200)</f>
        <v>0.98560000000000003</v>
      </c>
      <c r="M146" s="97">
        <f>(M145-M144)/(50/200)</f>
        <v>0.96679999999999999</v>
      </c>
      <c r="N146" s="97">
        <f>(N145-N144)/(50/200)</f>
        <v>0.97639999999999993</v>
      </c>
      <c r="O146" s="97">
        <f>(O145-O144)/(100/200)</f>
        <v>0.98080000000000001</v>
      </c>
      <c r="P146" s="97">
        <f>(P145-P144)/(100/200)</f>
        <v>0.92559999999999998</v>
      </c>
      <c r="Q146" s="97"/>
      <c r="R146" s="97">
        <f>(R145-R144)/(100/200)</f>
        <v>0.92379999999999995</v>
      </c>
      <c r="S146" s="97">
        <f>(S145-S144)/(20/200)</f>
        <v>0.98</v>
      </c>
      <c r="T146" s="97">
        <f>(T145-T144)/(20/200)</f>
        <v>0.87599999999999989</v>
      </c>
      <c r="U146" s="97">
        <f>(U145-U144)/(100/200)</f>
        <v>0.99119999999999997</v>
      </c>
      <c r="V146" s="97">
        <f>(V145-V144)/(50/200)</f>
        <v>0.95919999999999994</v>
      </c>
      <c r="W146" s="98">
        <f>(W145-W144)/(20/200)</f>
        <v>1.0089999999999999</v>
      </c>
      <c r="X146" s="97">
        <f>(X145-X144)/(50/200)</f>
        <v>1.0132000000000001</v>
      </c>
      <c r="Y146" s="97">
        <f>(Y145-Y144)/(50/200)</f>
        <v>0.97920000000000007</v>
      </c>
      <c r="Z146" s="97">
        <f>(Z145-Z144)/(50/200)</f>
        <v>0.5179999999999999</v>
      </c>
      <c r="AA146" s="97">
        <f>(AA145-AA144)/(50/200)</f>
        <v>0.93599999999999994</v>
      </c>
      <c r="AB146" s="97">
        <f>(AB145-AB144)/(20/200)</f>
        <v>0.98</v>
      </c>
      <c r="AC146" s="97">
        <f>(AC145-AC144)/(20/200)</f>
        <v>0.99</v>
      </c>
      <c r="AD146" s="97">
        <f>(AD145-AD144)/(20/200)</f>
        <v>0.96599999999999997</v>
      </c>
      <c r="AE146" s="97">
        <f>(AE145-AE144)/(50/200)</f>
        <v>0.9860000000000001</v>
      </c>
      <c r="AF146" s="99">
        <f>(AF145-AF144)/(20/200)</f>
        <v>0.94399999999999995</v>
      </c>
    </row>
    <row r="147" spans="1:32" x14ac:dyDescent="0.4">
      <c r="A147" s="82" t="s">
        <v>219</v>
      </c>
      <c r="B147" s="83" t="s">
        <v>189</v>
      </c>
      <c r="C147" s="84">
        <v>45551.673472222225</v>
      </c>
      <c r="D147" s="85">
        <v>-2.0000000000000001E-4</v>
      </c>
      <c r="E147" s="85">
        <v>2.0000000000000001E-4</v>
      </c>
      <c r="F147" s="85">
        <v>2.8E-3</v>
      </c>
      <c r="G147" s="85">
        <v>-2E-3</v>
      </c>
      <c r="H147" s="85">
        <v>-2.0000000000000001E-4</v>
      </c>
      <c r="I147" s="85">
        <v>-1E-4</v>
      </c>
      <c r="J147" s="85">
        <v>-4.0000000000000002E-4</v>
      </c>
      <c r="K147" s="85">
        <v>0</v>
      </c>
      <c r="L147" s="85">
        <v>0</v>
      </c>
      <c r="M147" s="85">
        <v>-1E-4</v>
      </c>
      <c r="N147" s="85">
        <v>-1E-4</v>
      </c>
      <c r="O147" s="85">
        <v>-5.9999999999999995E-4</v>
      </c>
      <c r="P147" s="85">
        <v>-5.9999999999999995E-4</v>
      </c>
      <c r="Q147" s="85">
        <v>-2.8E-3</v>
      </c>
      <c r="R147" s="85">
        <v>8.8999999999999999E-3</v>
      </c>
      <c r="S147" s="85">
        <v>2.9999999999999997E-4</v>
      </c>
      <c r="T147" s="85">
        <v>9.9000000000000008E-3</v>
      </c>
      <c r="U147" s="85">
        <v>5.9999999999999995E-4</v>
      </c>
      <c r="V147" s="85">
        <v>-8.0000000000000004E-4</v>
      </c>
      <c r="W147" s="85">
        <v>2.8999999999999998E-3</v>
      </c>
      <c r="X147" s="85">
        <v>-3.8E-3</v>
      </c>
      <c r="Y147" s="85">
        <v>2.5999999999999999E-3</v>
      </c>
      <c r="Z147" s="85">
        <v>0.1404</v>
      </c>
      <c r="AA147" s="85">
        <v>1.7500000000000002E-2</v>
      </c>
      <c r="AB147" s="85">
        <v>4.0500000000000001E-2</v>
      </c>
      <c r="AC147" s="85">
        <v>0</v>
      </c>
      <c r="AD147" s="85">
        <v>5.0000000000000001E-4</v>
      </c>
      <c r="AE147" s="85">
        <v>1E-4</v>
      </c>
      <c r="AF147" s="86">
        <v>-2.9999999999999997E-4</v>
      </c>
    </row>
    <row r="148" spans="1:32" x14ac:dyDescent="0.4">
      <c r="A148" s="82" t="s">
        <v>222</v>
      </c>
      <c r="B148" s="83" t="s">
        <v>189</v>
      </c>
      <c r="C148" s="84">
        <v>45551.67869212963</v>
      </c>
      <c r="D148" s="85">
        <v>1.9099999999999999E-2</v>
      </c>
      <c r="E148" s="85">
        <v>0.9536</v>
      </c>
      <c r="F148" s="85">
        <v>0.48330000000000001</v>
      </c>
      <c r="G148" s="85">
        <v>9.5600000000000004E-2</v>
      </c>
      <c r="H148" s="85">
        <v>0.49840000000000001</v>
      </c>
      <c r="I148" s="85">
        <v>9.5699999999999993E-2</v>
      </c>
      <c r="J148" s="85">
        <v>0.94689999999999996</v>
      </c>
      <c r="K148" s="85">
        <v>0.19020000000000001</v>
      </c>
      <c r="L148" s="85">
        <v>0.98180000000000001</v>
      </c>
      <c r="M148" s="85">
        <v>0.4803</v>
      </c>
      <c r="N148" s="85">
        <v>0.48570000000000002</v>
      </c>
      <c r="O148" s="85">
        <v>0.97719999999999996</v>
      </c>
      <c r="P148" s="85">
        <v>0.95230000000000004</v>
      </c>
      <c r="Q148" s="85">
        <v>-4.0000000000000001E-3</v>
      </c>
      <c r="R148" s="85">
        <v>0.93179999999999996</v>
      </c>
      <c r="S148" s="85">
        <v>0.1966</v>
      </c>
      <c r="T148" s="85">
        <v>0.1898</v>
      </c>
      <c r="U148" s="85">
        <v>0.995</v>
      </c>
      <c r="V148" s="85">
        <v>0.47449999999999998</v>
      </c>
      <c r="W148" s="85">
        <v>0.20069999999999999</v>
      </c>
      <c r="X148" s="85">
        <v>0.49709999999999999</v>
      </c>
      <c r="Y148" s="85">
        <v>0.48849999999999999</v>
      </c>
      <c r="Z148" s="85">
        <v>0.4249</v>
      </c>
      <c r="AA148" s="85">
        <v>0.49159999999999998</v>
      </c>
      <c r="AB148" s="85">
        <v>0.2326</v>
      </c>
      <c r="AC148" s="85">
        <v>0.19670000000000001</v>
      </c>
      <c r="AD148" s="85">
        <v>0.19170000000000001</v>
      </c>
      <c r="AE148" s="85">
        <v>0.49059999999999998</v>
      </c>
      <c r="AF148" s="86">
        <v>0.18709999999999999</v>
      </c>
    </row>
    <row r="149" spans="1:32" s="100" customFormat="1" x14ac:dyDescent="0.4">
      <c r="A149" s="96" t="s">
        <v>288</v>
      </c>
      <c r="B149" s="97"/>
      <c r="C149" s="97"/>
      <c r="D149" s="97">
        <f>(D148-D147)/(2/100)</f>
        <v>0.96499999999999986</v>
      </c>
      <c r="E149" s="97">
        <f>(E148-E147)/(100/100)</f>
        <v>0.95340000000000003</v>
      </c>
      <c r="F149" s="97">
        <f>(F148-F147)/(50/100)</f>
        <v>0.96099999999999997</v>
      </c>
      <c r="G149" s="97">
        <f>(G148-G147)/(10/100)</f>
        <v>0.97599999999999998</v>
      </c>
      <c r="H149" s="97">
        <f>(H148-H147)/(50/100)</f>
        <v>0.99719999999999998</v>
      </c>
      <c r="I149" s="97">
        <f>(I148-I147)/(10/100)</f>
        <v>0.95799999999999996</v>
      </c>
      <c r="J149" s="97">
        <f>(J148-J147)/(100/100)</f>
        <v>0.94729999999999992</v>
      </c>
      <c r="K149" s="97">
        <f>(K148-K147)/(20/100)</f>
        <v>0.95099999999999996</v>
      </c>
      <c r="L149" s="97">
        <f>(L148-L147)/(100/100)</f>
        <v>0.98180000000000001</v>
      </c>
      <c r="M149" s="97">
        <f>(M148-M147)/(50/100)</f>
        <v>0.96079999999999999</v>
      </c>
      <c r="N149" s="97">
        <f>(N148-N147)/(50/100)</f>
        <v>0.97160000000000002</v>
      </c>
      <c r="O149" s="97">
        <f>(O148-O147)/(100/100)</f>
        <v>0.9778</v>
      </c>
      <c r="P149" s="97">
        <f>(P148-P147/(100/100))</f>
        <v>0.95290000000000008</v>
      </c>
      <c r="Q149" s="97"/>
      <c r="R149" s="97">
        <f>(R148-R147)/(100/100)</f>
        <v>0.92289999999999994</v>
      </c>
      <c r="S149" s="97">
        <f>(S148-S147)/(20/100)</f>
        <v>0.98149999999999993</v>
      </c>
      <c r="T149" s="97">
        <f>(T148-T147)/(20/100)</f>
        <v>0.89949999999999997</v>
      </c>
      <c r="U149" s="97">
        <f>(U148-U147)/(100/100)</f>
        <v>0.99439999999999995</v>
      </c>
      <c r="V149" s="97">
        <f>(V148-V147)/(50/100)</f>
        <v>0.9506</v>
      </c>
      <c r="W149" s="98">
        <f>(W148-W147)/(20/100)</f>
        <v>0.98899999999999988</v>
      </c>
      <c r="X149" s="97">
        <f>(X148-X147)/(50/100)</f>
        <v>1.0018</v>
      </c>
      <c r="Y149" s="97">
        <f>(Y148-Y147)/(50/100)</f>
        <v>0.9718</v>
      </c>
      <c r="Z149" s="97">
        <f>(Z148-Z147)/(50/100)</f>
        <v>0.56899999999999995</v>
      </c>
      <c r="AA149" s="97">
        <f>(AA148-AA147)/(50/100)</f>
        <v>0.94819999999999993</v>
      </c>
      <c r="AB149" s="97">
        <f>(AB148-AB147)/(20/100)</f>
        <v>0.96049999999999991</v>
      </c>
      <c r="AC149" s="97">
        <f>(AC148-AC147)/(20/100)</f>
        <v>0.98350000000000004</v>
      </c>
      <c r="AD149" s="97">
        <f>(AD148-AD147)/(20/100)</f>
        <v>0.95599999999999996</v>
      </c>
      <c r="AE149" s="97">
        <f>(AE148-AE147)/(50/100)</f>
        <v>0.98099999999999998</v>
      </c>
      <c r="AF149" s="99">
        <f>(AF148-AF147)/(20/100)</f>
        <v>0.93699999999999983</v>
      </c>
    </row>
    <row r="150" spans="1:32" x14ac:dyDescent="0.4">
      <c r="A150" s="82" t="s">
        <v>223</v>
      </c>
      <c r="B150" s="83" t="s">
        <v>189</v>
      </c>
      <c r="C150" s="84">
        <v>45551.680428240739</v>
      </c>
      <c r="D150" s="85">
        <v>9.8199999999999996E-2</v>
      </c>
      <c r="E150" s="85">
        <v>4.8272000000000004</v>
      </c>
      <c r="F150" s="85">
        <v>2.5112999999999999</v>
      </c>
      <c r="G150" s="85">
        <v>0.496</v>
      </c>
      <c r="H150" s="85">
        <v>2.5173999999999999</v>
      </c>
      <c r="I150" s="85">
        <v>0.48930000000000001</v>
      </c>
      <c r="J150" s="85">
        <v>4.835</v>
      </c>
      <c r="K150" s="85">
        <v>0.96609999999999996</v>
      </c>
      <c r="L150" s="85">
        <v>4.9874999999999998</v>
      </c>
      <c r="M150" s="85">
        <v>2.4258999999999999</v>
      </c>
      <c r="N150" s="85">
        <v>2.4645999999999999</v>
      </c>
      <c r="O150" s="85">
        <v>4.9443000000000001</v>
      </c>
      <c r="P150" s="85">
        <v>4.9977999999999998</v>
      </c>
      <c r="Q150" s="85">
        <v>-2.0999999999999999E-3</v>
      </c>
      <c r="R150" s="85">
        <v>4.7930000000000001</v>
      </c>
      <c r="S150" s="85">
        <v>0.99260000000000004</v>
      </c>
      <c r="T150" s="85">
        <v>0.99490000000000001</v>
      </c>
      <c r="U150" s="85">
        <v>5.0132000000000003</v>
      </c>
      <c r="V150" s="85">
        <v>2.4266999999999999</v>
      </c>
      <c r="W150" s="85">
        <v>1.0326</v>
      </c>
      <c r="X150" s="85">
        <v>2.5598000000000001</v>
      </c>
      <c r="Y150" s="85">
        <v>2.5024000000000002</v>
      </c>
      <c r="Z150" s="85">
        <v>2.2541000000000002</v>
      </c>
      <c r="AA150" s="85">
        <v>2.5108999999999999</v>
      </c>
      <c r="AB150" s="85">
        <v>1.0178</v>
      </c>
      <c r="AC150" s="85">
        <v>0.99850000000000005</v>
      </c>
      <c r="AD150" s="85">
        <v>0.97709999999999997</v>
      </c>
      <c r="AE150" s="85">
        <v>2.4874999999999998</v>
      </c>
      <c r="AF150" s="86">
        <v>0.95979999999999999</v>
      </c>
    </row>
    <row r="151" spans="1:32" x14ac:dyDescent="0.4">
      <c r="A151" s="82" t="s">
        <v>224</v>
      </c>
      <c r="B151" s="83" t="s">
        <v>189</v>
      </c>
      <c r="C151" s="84">
        <v>45551.682164351849</v>
      </c>
      <c r="D151" s="85">
        <v>9.8299999999999998E-2</v>
      </c>
      <c r="E151" s="85">
        <v>4.7796000000000003</v>
      </c>
      <c r="F151" s="85">
        <v>2.5299999999999998</v>
      </c>
      <c r="G151" s="85">
        <v>0.496</v>
      </c>
      <c r="H151" s="85">
        <v>2.5</v>
      </c>
      <c r="I151" s="85">
        <v>0.4859</v>
      </c>
      <c r="J151" s="85">
        <v>4.8357000000000001</v>
      </c>
      <c r="K151" s="85">
        <v>0.96650000000000003</v>
      </c>
      <c r="L151" s="85">
        <v>4.9702999999999999</v>
      </c>
      <c r="M151" s="85">
        <v>2.4279000000000002</v>
      </c>
      <c r="N151" s="85">
        <v>2.4548000000000001</v>
      </c>
      <c r="O151" s="85">
        <v>4.9051</v>
      </c>
      <c r="P151" s="85">
        <v>4.9558</v>
      </c>
      <c r="Q151" s="85">
        <v>-2.0999999999999999E-3</v>
      </c>
      <c r="R151" s="85">
        <v>4.7911000000000001</v>
      </c>
      <c r="S151" s="85">
        <v>0.97889999999999999</v>
      </c>
      <c r="T151" s="85">
        <v>1.0113000000000001</v>
      </c>
      <c r="U151" s="85">
        <v>4.9854000000000003</v>
      </c>
      <c r="V151" s="85">
        <v>2.4277000000000002</v>
      </c>
      <c r="W151" s="85">
        <v>1.0324</v>
      </c>
      <c r="X151" s="85">
        <v>2.5647000000000002</v>
      </c>
      <c r="Y151" s="85">
        <v>2.5009000000000001</v>
      </c>
      <c r="Z151" s="85">
        <v>2.2949999999999999</v>
      </c>
      <c r="AA151" s="85">
        <v>2.5114000000000001</v>
      </c>
      <c r="AB151" s="85">
        <v>1.0227999999999999</v>
      </c>
      <c r="AC151" s="85">
        <v>0.99170000000000003</v>
      </c>
      <c r="AD151" s="85">
        <v>0.97789999999999999</v>
      </c>
      <c r="AE151" s="85">
        <v>2.4727000000000001</v>
      </c>
      <c r="AF151" s="86">
        <v>0.96109999999999995</v>
      </c>
    </row>
    <row r="152" spans="1:32" x14ac:dyDescent="0.4">
      <c r="A152" s="87" t="s">
        <v>287</v>
      </c>
      <c r="B152" s="93"/>
      <c r="C152" s="93"/>
      <c r="D152" s="94">
        <f t="shared" ref="D152:P152" si="23">(ABS((D150-D151)/((D150+D151)/2)))</f>
        <v>1.0178117048346346E-3</v>
      </c>
      <c r="E152" s="94">
        <f t="shared" si="23"/>
        <v>9.9096473331390447E-3</v>
      </c>
      <c r="F152" s="94">
        <f t="shared" si="23"/>
        <v>7.4187213615535437E-3</v>
      </c>
      <c r="G152" s="94">
        <f t="shared" si="23"/>
        <v>0</v>
      </c>
      <c r="H152" s="94">
        <f t="shared" si="23"/>
        <v>6.9358631960775938E-3</v>
      </c>
      <c r="I152" s="94">
        <f t="shared" si="23"/>
        <v>6.972928630024639E-3</v>
      </c>
      <c r="J152" s="94">
        <f t="shared" si="23"/>
        <v>1.4476718334766769E-4</v>
      </c>
      <c r="K152" s="94">
        <f t="shared" si="23"/>
        <v>4.1395011901072852E-4</v>
      </c>
      <c r="L152" s="94">
        <f t="shared" si="23"/>
        <v>3.4545783205125395E-3</v>
      </c>
      <c r="M152" s="94">
        <f t="shared" si="23"/>
        <v>8.2409658411975112E-4</v>
      </c>
      <c r="N152" s="94">
        <f t="shared" si="23"/>
        <v>3.9842257185834897E-3</v>
      </c>
      <c r="O152" s="94">
        <f t="shared" si="23"/>
        <v>7.9598757284707958E-3</v>
      </c>
      <c r="P152" s="94">
        <f t="shared" si="23"/>
        <v>8.4391576916894029E-3</v>
      </c>
      <c r="Q152" s="94">
        <f>(ABS((61-62)/((61+62)/2)))</f>
        <v>1.6260162601626018E-2</v>
      </c>
      <c r="R152" s="94">
        <f t="shared" ref="R152:AF152" si="24">(ABS((R150-R151)/((R150+R151)/2)))</f>
        <v>3.9649001992884318E-4</v>
      </c>
      <c r="S152" s="94">
        <f t="shared" si="24"/>
        <v>1.3898047172203951E-2</v>
      </c>
      <c r="T152" s="94">
        <f t="shared" si="24"/>
        <v>1.6349317116937573E-2</v>
      </c>
      <c r="U152" s="94">
        <f t="shared" si="24"/>
        <v>5.5607785089912681E-3</v>
      </c>
      <c r="V152" s="94">
        <f t="shared" si="24"/>
        <v>4.1199736321701299E-4</v>
      </c>
      <c r="W152" s="94">
        <f t="shared" si="24"/>
        <v>1.9370460048424016E-4</v>
      </c>
      <c r="X152" s="94">
        <f t="shared" si="24"/>
        <v>1.9123816957752468E-3</v>
      </c>
      <c r="Y152" s="94">
        <f t="shared" si="24"/>
        <v>5.996042611876389E-4</v>
      </c>
      <c r="Z152" s="94">
        <f t="shared" si="24"/>
        <v>1.7981578773823267E-2</v>
      </c>
      <c r="AA152" s="94">
        <f t="shared" si="24"/>
        <v>1.991119606555431E-4</v>
      </c>
      <c r="AB152" s="94">
        <f t="shared" si="24"/>
        <v>4.900519455062132E-3</v>
      </c>
      <c r="AC152" s="94">
        <f t="shared" si="24"/>
        <v>6.8334840719525957E-3</v>
      </c>
      <c r="AD152" s="94">
        <f t="shared" si="24"/>
        <v>8.1841432225066284E-4</v>
      </c>
      <c r="AE152" s="94">
        <f t="shared" si="24"/>
        <v>5.9675013104309102E-3</v>
      </c>
      <c r="AF152" s="95">
        <f t="shared" si="24"/>
        <v>1.3535321984486104E-3</v>
      </c>
    </row>
    <row r="153" spans="1:32" x14ac:dyDescent="0.4">
      <c r="A153" s="82" t="s">
        <v>219</v>
      </c>
      <c r="B153" s="83" t="s">
        <v>189</v>
      </c>
      <c r="C153" s="84">
        <v>45551.673472222225</v>
      </c>
      <c r="D153" s="85">
        <v>-2.0000000000000001E-4</v>
      </c>
      <c r="E153" s="85">
        <v>2.0000000000000001E-4</v>
      </c>
      <c r="F153" s="85">
        <v>2.8E-3</v>
      </c>
      <c r="G153" s="85">
        <v>-2E-3</v>
      </c>
      <c r="H153" s="85">
        <v>-2.0000000000000001E-4</v>
      </c>
      <c r="I153" s="85">
        <v>-1E-4</v>
      </c>
      <c r="J153" s="85">
        <v>-4.0000000000000002E-4</v>
      </c>
      <c r="K153" s="85">
        <v>0</v>
      </c>
      <c r="L153" s="85">
        <v>0</v>
      </c>
      <c r="M153" s="85">
        <v>-1E-4</v>
      </c>
      <c r="N153" s="85">
        <v>-1E-4</v>
      </c>
      <c r="O153" s="85">
        <v>-5.9999999999999995E-4</v>
      </c>
      <c r="P153" s="85">
        <v>-5.9999999999999995E-4</v>
      </c>
      <c r="Q153" s="85">
        <v>-2.8E-3</v>
      </c>
      <c r="R153" s="85">
        <v>8.8999999999999999E-3</v>
      </c>
      <c r="S153" s="85">
        <v>2.9999999999999997E-4</v>
      </c>
      <c r="T153" s="85">
        <v>9.9000000000000008E-3</v>
      </c>
      <c r="U153" s="85">
        <v>5.9999999999999995E-4</v>
      </c>
      <c r="V153" s="85">
        <v>-8.0000000000000004E-4</v>
      </c>
      <c r="W153" s="85">
        <v>2.8999999999999998E-3</v>
      </c>
      <c r="X153" s="85">
        <v>-3.8E-3</v>
      </c>
      <c r="Y153" s="85">
        <v>2.5999999999999999E-3</v>
      </c>
      <c r="Z153" s="85">
        <v>0.1404</v>
      </c>
      <c r="AA153" s="85">
        <v>1.7500000000000002E-2</v>
      </c>
      <c r="AB153" s="85">
        <v>4.0500000000000001E-2</v>
      </c>
      <c r="AC153" s="85">
        <v>0</v>
      </c>
      <c r="AD153" s="85">
        <v>5.0000000000000001E-4</v>
      </c>
      <c r="AE153" s="85">
        <v>1E-4</v>
      </c>
      <c r="AF153" s="86">
        <v>-2.9999999999999997E-4</v>
      </c>
    </row>
    <row r="154" spans="1:32" x14ac:dyDescent="0.4">
      <c r="A154" s="82" t="s">
        <v>223</v>
      </c>
      <c r="B154" s="83" t="s">
        <v>189</v>
      </c>
      <c r="C154" s="84">
        <v>45551.680428240739</v>
      </c>
      <c r="D154" s="85">
        <v>9.8199999999999996E-2</v>
      </c>
      <c r="E154" s="85">
        <v>4.8272000000000004</v>
      </c>
      <c r="F154" s="85">
        <v>2.5112999999999999</v>
      </c>
      <c r="G154" s="85">
        <v>0.496</v>
      </c>
      <c r="H154" s="85">
        <v>2.5173999999999999</v>
      </c>
      <c r="I154" s="85">
        <v>0.48930000000000001</v>
      </c>
      <c r="J154" s="85">
        <v>4.835</v>
      </c>
      <c r="K154" s="85">
        <v>0.96609999999999996</v>
      </c>
      <c r="L154" s="85">
        <v>4.9874999999999998</v>
      </c>
      <c r="M154" s="85">
        <v>2.4258999999999999</v>
      </c>
      <c r="N154" s="85">
        <v>2.4645999999999999</v>
      </c>
      <c r="O154" s="85">
        <v>4.9443000000000001</v>
      </c>
      <c r="P154" s="85">
        <v>4.9977999999999998</v>
      </c>
      <c r="Q154" s="85">
        <v>-2.0999999999999999E-3</v>
      </c>
      <c r="R154" s="85">
        <v>4.7930000000000001</v>
      </c>
      <c r="S154" s="85">
        <v>0.99260000000000004</v>
      </c>
      <c r="T154" s="85">
        <v>0.99490000000000001</v>
      </c>
      <c r="U154" s="85">
        <v>5.0132000000000003</v>
      </c>
      <c r="V154" s="85">
        <v>2.4266999999999999</v>
      </c>
      <c r="W154" s="85">
        <v>1.0326</v>
      </c>
      <c r="X154" s="85">
        <v>2.5598000000000001</v>
      </c>
      <c r="Y154" s="85">
        <v>2.5024000000000002</v>
      </c>
      <c r="Z154" s="85">
        <v>2.2541000000000002</v>
      </c>
      <c r="AA154" s="85">
        <v>2.5108999999999999</v>
      </c>
      <c r="AB154" s="85">
        <v>1.0178</v>
      </c>
      <c r="AC154" s="85">
        <v>0.99850000000000005</v>
      </c>
      <c r="AD154" s="85">
        <v>0.97709999999999997</v>
      </c>
      <c r="AE154" s="85">
        <v>2.4874999999999998</v>
      </c>
      <c r="AF154" s="86">
        <v>0.95979999999999999</v>
      </c>
    </row>
    <row r="155" spans="1:32" s="100" customFormat="1" x14ac:dyDescent="0.4">
      <c r="A155" s="96" t="s">
        <v>288</v>
      </c>
      <c r="B155" s="97"/>
      <c r="C155" s="97"/>
      <c r="D155" s="97">
        <f>(D154-D153)/(2/20)</f>
        <v>0.98399999999999999</v>
      </c>
      <c r="E155" s="97">
        <f>(E154-E153)/(100/20)</f>
        <v>0.96540000000000004</v>
      </c>
      <c r="F155" s="97">
        <f>(F154-F153)/(50/20)</f>
        <v>1.0033999999999998</v>
      </c>
      <c r="G155" s="97">
        <f>(G154-G153)/(10/20)</f>
        <v>0.996</v>
      </c>
      <c r="H155" s="97">
        <f>(H154-H153)/(50/20)</f>
        <v>1.0070399999999999</v>
      </c>
      <c r="I155" s="97">
        <f>(I154-I153)/(10/20)</f>
        <v>0.9788</v>
      </c>
      <c r="J155" s="97">
        <f>(J154-J153)/(100/20)</f>
        <v>0.96707999999999994</v>
      </c>
      <c r="K155" s="97">
        <f>(K154-K153)/(20/20)</f>
        <v>0.96609999999999996</v>
      </c>
      <c r="L155" s="97">
        <f>(L154-L153)/(100/20)</f>
        <v>0.99749999999999994</v>
      </c>
      <c r="M155" s="97">
        <f>(M154-M153)/(50/20)</f>
        <v>0.97040000000000004</v>
      </c>
      <c r="N155" s="97">
        <f>(N154-N153)/(50/20)</f>
        <v>0.98588000000000009</v>
      </c>
      <c r="O155" s="97">
        <f>(O154-O153)/(100/20)</f>
        <v>0.98898000000000008</v>
      </c>
      <c r="P155" s="97">
        <f>(P154-P153)/(100/20)</f>
        <v>0.99968000000000001</v>
      </c>
      <c r="Q155" s="97"/>
      <c r="R155" s="97">
        <f>(R154-R153)/(100/20)</f>
        <v>0.95682000000000011</v>
      </c>
      <c r="S155" s="97">
        <f>(S154-S153)/(20/20)</f>
        <v>0.99230000000000007</v>
      </c>
      <c r="T155" s="97">
        <f>(T154-T153)/(20/20)</f>
        <v>0.98499999999999999</v>
      </c>
      <c r="U155" s="97">
        <f>(U154-U153)/(100/20)</f>
        <v>1.0025200000000001</v>
      </c>
      <c r="V155" s="97">
        <f>(V154-V153)/(50/20)</f>
        <v>0.97099999999999986</v>
      </c>
      <c r="W155" s="98">
        <f>W154/(20/20)</f>
        <v>1.0326</v>
      </c>
      <c r="X155" s="97">
        <f>(X154-X153)/(50/20)</f>
        <v>1.0254400000000001</v>
      </c>
      <c r="Y155" s="97">
        <f>(Y154-Y153)/(50/20)</f>
        <v>0.99992000000000003</v>
      </c>
      <c r="Z155" s="97">
        <f>(Z154-Z153)/(50/20)</f>
        <v>0.84548000000000001</v>
      </c>
      <c r="AA155" s="97">
        <f>(AA154-AA153)/(50/20)</f>
        <v>0.99735999999999991</v>
      </c>
      <c r="AB155" s="97">
        <f>AB154/(20/20)</f>
        <v>1.0178</v>
      </c>
      <c r="AC155" s="97">
        <f>(AC154-AC153)/(20/20)</f>
        <v>0.99850000000000005</v>
      </c>
      <c r="AD155" s="97">
        <f>(AD154-AD153)/(20/20)</f>
        <v>0.97660000000000002</v>
      </c>
      <c r="AE155" s="97">
        <f>(AE154-AE153)/(50/20)</f>
        <v>0.99495999999999984</v>
      </c>
      <c r="AF155" s="99">
        <f>(AF154-AF153)/(20/20)</f>
        <v>0.96009999999999995</v>
      </c>
    </row>
    <row r="156" spans="1:32" x14ac:dyDescent="0.4">
      <c r="A156" s="82" t="s">
        <v>219</v>
      </c>
      <c r="B156" s="83" t="s">
        <v>189</v>
      </c>
      <c r="C156" s="84">
        <v>45551.673472222225</v>
      </c>
      <c r="D156" s="85">
        <v>-2.0000000000000001E-4</v>
      </c>
      <c r="E156" s="85">
        <v>2.0000000000000001E-4</v>
      </c>
      <c r="F156" s="85">
        <v>2.8E-3</v>
      </c>
      <c r="G156" s="85">
        <v>-2E-3</v>
      </c>
      <c r="H156" s="85">
        <v>-2.0000000000000001E-4</v>
      </c>
      <c r="I156" s="85">
        <v>-1E-4</v>
      </c>
      <c r="J156" s="85">
        <v>-4.0000000000000002E-4</v>
      </c>
      <c r="K156" s="85">
        <v>0</v>
      </c>
      <c r="L156" s="85">
        <v>0</v>
      </c>
      <c r="M156" s="85">
        <v>-1E-4</v>
      </c>
      <c r="N156" s="85">
        <v>-1E-4</v>
      </c>
      <c r="O156" s="85">
        <v>-5.9999999999999995E-4</v>
      </c>
      <c r="P156" s="85">
        <v>-5.9999999999999995E-4</v>
      </c>
      <c r="Q156" s="85">
        <v>-2.8E-3</v>
      </c>
      <c r="R156" s="85">
        <v>8.8999999999999999E-3</v>
      </c>
      <c r="S156" s="85">
        <v>2.9999999999999997E-4</v>
      </c>
      <c r="T156" s="85">
        <v>9.9000000000000008E-3</v>
      </c>
      <c r="U156" s="85">
        <v>5.9999999999999995E-4</v>
      </c>
      <c r="V156" s="85">
        <v>-8.0000000000000004E-4</v>
      </c>
      <c r="W156" s="85">
        <v>2.8999999999999998E-3</v>
      </c>
      <c r="X156" s="85">
        <v>-3.8E-3</v>
      </c>
      <c r="Y156" s="85">
        <v>2.5999999999999999E-3</v>
      </c>
      <c r="Z156" s="85">
        <v>0.1404</v>
      </c>
      <c r="AA156" s="85">
        <v>1.7500000000000002E-2</v>
      </c>
      <c r="AB156" s="85">
        <v>4.0500000000000001E-2</v>
      </c>
      <c r="AC156" s="85">
        <v>0</v>
      </c>
      <c r="AD156" s="85">
        <v>5.0000000000000001E-4</v>
      </c>
      <c r="AE156" s="85">
        <v>1E-4</v>
      </c>
      <c r="AF156" s="86">
        <v>-2.9999999999999997E-4</v>
      </c>
    </row>
    <row r="157" spans="1:32" x14ac:dyDescent="0.4">
      <c r="A157" s="82" t="s">
        <v>224</v>
      </c>
      <c r="B157" s="83" t="s">
        <v>189</v>
      </c>
      <c r="C157" s="84">
        <v>45551.682164351849</v>
      </c>
      <c r="D157" s="85">
        <v>9.8299999999999998E-2</v>
      </c>
      <c r="E157" s="85">
        <v>4.7796000000000003</v>
      </c>
      <c r="F157" s="85">
        <v>2.5299999999999998</v>
      </c>
      <c r="G157" s="85">
        <v>0.496</v>
      </c>
      <c r="H157" s="85">
        <v>2.5</v>
      </c>
      <c r="I157" s="85">
        <v>0.4859</v>
      </c>
      <c r="J157" s="85">
        <v>4.8357000000000001</v>
      </c>
      <c r="K157" s="85">
        <v>0.96650000000000003</v>
      </c>
      <c r="L157" s="85">
        <v>4.9702999999999999</v>
      </c>
      <c r="M157" s="85">
        <v>2.4279000000000002</v>
      </c>
      <c r="N157" s="85">
        <v>2.4548000000000001</v>
      </c>
      <c r="O157" s="85">
        <v>4.9051</v>
      </c>
      <c r="P157" s="85">
        <v>4.9558</v>
      </c>
      <c r="Q157" s="85">
        <v>-2.0999999999999999E-3</v>
      </c>
      <c r="R157" s="85">
        <v>4.7911000000000001</v>
      </c>
      <c r="S157" s="85">
        <v>0.97889999999999999</v>
      </c>
      <c r="T157" s="85">
        <v>1.0113000000000001</v>
      </c>
      <c r="U157" s="85">
        <v>4.9854000000000003</v>
      </c>
      <c r="V157" s="85">
        <v>2.4277000000000002</v>
      </c>
      <c r="W157" s="85">
        <v>1.0324</v>
      </c>
      <c r="X157" s="85">
        <v>2.5647000000000002</v>
      </c>
      <c r="Y157" s="85">
        <v>2.5009000000000001</v>
      </c>
      <c r="Z157" s="85">
        <v>2.2949999999999999</v>
      </c>
      <c r="AA157" s="85">
        <v>2.5114000000000001</v>
      </c>
      <c r="AB157" s="85">
        <v>1.0227999999999999</v>
      </c>
      <c r="AC157" s="85">
        <v>0.99170000000000003</v>
      </c>
      <c r="AD157" s="85">
        <v>0.97789999999999999</v>
      </c>
      <c r="AE157" s="85">
        <v>2.4727000000000001</v>
      </c>
      <c r="AF157" s="86">
        <v>0.96109999999999995</v>
      </c>
    </row>
    <row r="158" spans="1:32" s="100" customFormat="1" x14ac:dyDescent="0.4">
      <c r="A158" s="96" t="s">
        <v>288</v>
      </c>
      <c r="B158" s="97"/>
      <c r="C158" s="97"/>
      <c r="D158" s="97">
        <f>(D157-D156)/(2/20)</f>
        <v>0.98499999999999999</v>
      </c>
      <c r="E158" s="97">
        <f>(E157-E156)/(100/20)</f>
        <v>0.95587999999999995</v>
      </c>
      <c r="F158" s="97">
        <f>(F157-F156)/(50/20)</f>
        <v>1.0108799999999998</v>
      </c>
      <c r="G158" s="97">
        <f>(G157-G156)/(10/20)</f>
        <v>0.996</v>
      </c>
      <c r="H158" s="97">
        <f>(H157-H156)/(50/20)</f>
        <v>1.0000800000000001</v>
      </c>
      <c r="I158" s="97">
        <f>(I157-I156)/(10/20)</f>
        <v>0.97199999999999998</v>
      </c>
      <c r="J158" s="97">
        <f>(J157-J156)/(100/20)</f>
        <v>0.96721999999999997</v>
      </c>
      <c r="K158" s="97">
        <f>(K157-K156)/(20/20)</f>
        <v>0.96650000000000003</v>
      </c>
      <c r="L158" s="97">
        <f>(L157-L156)/(100/20)</f>
        <v>0.99405999999999994</v>
      </c>
      <c r="M158" s="97">
        <f>(M157-M156)/(50/20)</f>
        <v>0.97120000000000017</v>
      </c>
      <c r="N158" s="97">
        <f>(N157-N156)/(50/20)</f>
        <v>0.98196000000000017</v>
      </c>
      <c r="O158" s="97">
        <f>(O157-O156)/(100/20)</f>
        <v>0.98114000000000012</v>
      </c>
      <c r="P158" s="97">
        <f>(P157-P156)/(100/20)</f>
        <v>0.99128000000000005</v>
      </c>
      <c r="Q158" s="97"/>
      <c r="R158" s="97">
        <f>(R157-R156)/(100/20)</f>
        <v>0.95644000000000007</v>
      </c>
      <c r="S158" s="97">
        <f>(S157-S156)/(20/20)</f>
        <v>0.97860000000000003</v>
      </c>
      <c r="T158" s="97">
        <f>(T157-T156)/(20/20)</f>
        <v>1.0014000000000001</v>
      </c>
      <c r="U158" s="97">
        <f>(U157-U156)/(100/20)</f>
        <v>0.99695999999999996</v>
      </c>
      <c r="V158" s="97">
        <f>(V157-V156)/(50/20)</f>
        <v>0.97140000000000004</v>
      </c>
      <c r="W158" s="98">
        <f>W157/(20/20)</f>
        <v>1.0324</v>
      </c>
      <c r="X158" s="97">
        <f>(X157-X156)/(50/20)</f>
        <v>1.0274000000000001</v>
      </c>
      <c r="Y158" s="97">
        <f>(Y157-Y156)/(50/20)</f>
        <v>0.99931999999999999</v>
      </c>
      <c r="Z158" s="97">
        <f>(Z157-Z156)/(50/20)</f>
        <v>0.86183999999999994</v>
      </c>
      <c r="AA158" s="97">
        <f>(AA157-AA156)/(50/20)</f>
        <v>0.99756</v>
      </c>
      <c r="AB158" s="97">
        <f>AB157/(20/20)</f>
        <v>1.0227999999999999</v>
      </c>
      <c r="AC158" s="97">
        <f>(AC157-AC156)/(20/20)</f>
        <v>0.99170000000000003</v>
      </c>
      <c r="AD158" s="97">
        <f>(AD157-AD156)/(20/20)</f>
        <v>0.97740000000000005</v>
      </c>
      <c r="AE158" s="97">
        <f>(AE157-AE156)/(50/20)</f>
        <v>0.98903999999999992</v>
      </c>
      <c r="AF158" s="99">
        <f>(AF157-AF156)/(20/20)</f>
        <v>0.96139999999999992</v>
      </c>
    </row>
    <row r="159" spans="1:32" x14ac:dyDescent="0.4">
      <c r="A159" s="82" t="s">
        <v>137</v>
      </c>
      <c r="B159" s="83" t="s">
        <v>120</v>
      </c>
      <c r="C159" s="84">
        <v>45551.683912037035</v>
      </c>
      <c r="D159" s="85">
        <v>-2.0000000000000001E-4</v>
      </c>
      <c r="E159" s="85">
        <v>-1.5E-3</v>
      </c>
      <c r="F159" s="85">
        <v>1.34E-2</v>
      </c>
      <c r="G159" s="85">
        <v>-2E-3</v>
      </c>
      <c r="H159" s="85">
        <v>1E-4</v>
      </c>
      <c r="I159" s="85">
        <v>0</v>
      </c>
      <c r="J159" s="85">
        <v>3.5999999999999999E-3</v>
      </c>
      <c r="K159" s="85">
        <v>0</v>
      </c>
      <c r="L159" s="85">
        <v>2.0000000000000001E-4</v>
      </c>
      <c r="M159" s="85">
        <v>-2.0000000000000001E-4</v>
      </c>
      <c r="N159" s="85">
        <v>0</v>
      </c>
      <c r="O159" s="85">
        <v>2.0000000000000001E-4</v>
      </c>
      <c r="P159" s="85">
        <v>-9.7999999999999997E-3</v>
      </c>
      <c r="Q159" s="85">
        <v>-2.3999999999999998E-3</v>
      </c>
      <c r="R159" s="85">
        <v>1.11E-2</v>
      </c>
      <c r="S159" s="85">
        <v>2.0000000000000001E-4</v>
      </c>
      <c r="T159" s="85">
        <v>2.46E-2</v>
      </c>
      <c r="U159" s="85">
        <v>-1E-4</v>
      </c>
      <c r="V159" s="85">
        <v>-1.6999999999999999E-3</v>
      </c>
      <c r="W159" s="85">
        <v>6.9999999999999999E-4</v>
      </c>
      <c r="X159" s="85">
        <v>-1.2999999999999999E-3</v>
      </c>
      <c r="Y159" s="85">
        <v>7.1999999999999998E-3</v>
      </c>
      <c r="Z159" s="85">
        <v>0.1759</v>
      </c>
      <c r="AA159" s="85">
        <v>2.3300000000000001E-2</v>
      </c>
      <c r="AB159" s="85">
        <v>4.0399999999999998E-2</v>
      </c>
      <c r="AC159" s="85">
        <v>1E-4</v>
      </c>
      <c r="AD159" s="85">
        <v>5.0000000000000001E-4</v>
      </c>
      <c r="AE159" s="85">
        <v>1E-4</v>
      </c>
      <c r="AF159" s="86">
        <v>4.0000000000000002E-4</v>
      </c>
    </row>
    <row r="160" spans="1:32" x14ac:dyDescent="0.4">
      <c r="A160" s="41" t="s">
        <v>186</v>
      </c>
      <c r="B160" s="42" t="s">
        <v>120</v>
      </c>
      <c r="C160" s="43">
        <v>45551.685659722221</v>
      </c>
      <c r="D160" s="44">
        <v>0.49419999999999997</v>
      </c>
      <c r="E160" s="44">
        <v>0.49390000000000001</v>
      </c>
      <c r="F160" s="44">
        <v>0.49070000000000003</v>
      </c>
      <c r="G160" s="44">
        <v>0.49030000000000001</v>
      </c>
      <c r="H160" s="44">
        <v>0.50249999999999995</v>
      </c>
      <c r="I160" s="44">
        <v>0.4924</v>
      </c>
      <c r="J160" s="44">
        <v>0.51949999999999996</v>
      </c>
      <c r="K160" s="44">
        <v>0.48209999999999997</v>
      </c>
      <c r="L160" s="44">
        <v>0.49819999999999998</v>
      </c>
      <c r="M160" s="44">
        <v>0.48959999999999998</v>
      </c>
      <c r="N160" s="44">
        <v>0.49619999999999997</v>
      </c>
      <c r="O160" s="44">
        <v>0.4955</v>
      </c>
      <c r="P160" s="44">
        <v>0.47660000000000002</v>
      </c>
      <c r="Q160" s="44">
        <v>0.505</v>
      </c>
      <c r="R160" s="44">
        <v>0.47210000000000002</v>
      </c>
      <c r="S160" s="44">
        <v>0.49409999999999998</v>
      </c>
      <c r="T160" s="44">
        <v>0.49890000000000001</v>
      </c>
      <c r="U160" s="44">
        <v>0.51670000000000005</v>
      </c>
      <c r="V160" s="44">
        <v>0.4874</v>
      </c>
      <c r="W160" s="44">
        <v>0.50870000000000004</v>
      </c>
      <c r="X160" s="44">
        <v>0.51180000000000003</v>
      </c>
      <c r="Y160" s="44">
        <v>0.48430000000000001</v>
      </c>
      <c r="Z160" s="44">
        <v>0.42259999999999998</v>
      </c>
      <c r="AA160" s="44">
        <v>0.49220000000000003</v>
      </c>
      <c r="AB160" s="44">
        <v>0.53049999999999997</v>
      </c>
      <c r="AC160" s="44">
        <v>0.49909999999999999</v>
      </c>
      <c r="AD160" s="44">
        <v>0.48480000000000001</v>
      </c>
      <c r="AE160" s="44">
        <v>0.49559999999999998</v>
      </c>
      <c r="AF160" s="45">
        <v>0.49149999999999999</v>
      </c>
    </row>
    <row r="161" spans="1:32" x14ac:dyDescent="0.4">
      <c r="A161" s="41" t="s">
        <v>187</v>
      </c>
      <c r="B161" s="42" t="s">
        <v>120</v>
      </c>
      <c r="C161" s="43">
        <v>45551.687407407408</v>
      </c>
      <c r="D161" s="44">
        <v>0.49270000000000003</v>
      </c>
      <c r="E161" s="44">
        <v>0.49209999999999998</v>
      </c>
      <c r="F161" s="44">
        <v>0.48959999999999998</v>
      </c>
      <c r="G161" s="44">
        <v>0.48920000000000002</v>
      </c>
      <c r="H161" s="44">
        <v>0.50290000000000001</v>
      </c>
      <c r="I161" s="44">
        <v>0.4909</v>
      </c>
      <c r="J161" s="44">
        <v>0.51449999999999996</v>
      </c>
      <c r="K161" s="44">
        <v>0.4803</v>
      </c>
      <c r="L161" s="44">
        <v>0.49609999999999999</v>
      </c>
      <c r="M161" s="44">
        <v>0.48799999999999999</v>
      </c>
      <c r="N161" s="44">
        <v>0.4955</v>
      </c>
      <c r="O161" s="44">
        <v>0.49299999999999999</v>
      </c>
      <c r="P161" s="44">
        <v>0.47420000000000001</v>
      </c>
      <c r="Q161" s="44">
        <v>0.50029999999999997</v>
      </c>
      <c r="R161" s="44">
        <v>0.47070000000000001</v>
      </c>
      <c r="S161" s="44">
        <v>0.49759999999999999</v>
      </c>
      <c r="T161" s="44">
        <v>0.50349999999999995</v>
      </c>
      <c r="U161" s="44">
        <v>0.51280000000000003</v>
      </c>
      <c r="V161" s="44">
        <v>0.4864</v>
      </c>
      <c r="W161" s="44">
        <v>0.50460000000000005</v>
      </c>
      <c r="X161" s="44">
        <v>0.50949999999999995</v>
      </c>
      <c r="Y161" s="44">
        <v>0.48849999999999999</v>
      </c>
      <c r="Z161" s="44">
        <v>0.44359999999999999</v>
      </c>
      <c r="AA161" s="44">
        <v>0.4985</v>
      </c>
      <c r="AB161" s="44">
        <v>0.52690000000000003</v>
      </c>
      <c r="AC161" s="44">
        <v>0.49959999999999999</v>
      </c>
      <c r="AD161" s="44">
        <v>0.4834</v>
      </c>
      <c r="AE161" s="44">
        <v>0.49399999999999999</v>
      </c>
      <c r="AF161" s="45">
        <v>0.48980000000000001</v>
      </c>
    </row>
    <row r="162" spans="1:32" x14ac:dyDescent="0.4">
      <c r="A162" s="87" t="s">
        <v>287</v>
      </c>
      <c r="B162" s="93"/>
      <c r="C162" s="93"/>
      <c r="D162" s="94">
        <f t="shared" ref="D162:P162" si="25">(ABS((D160-D161)/((D160+D161)/2)))</f>
        <v>3.0398216637956142E-3</v>
      </c>
      <c r="E162" s="94">
        <f t="shared" si="25"/>
        <v>3.6511156186613061E-3</v>
      </c>
      <c r="F162" s="94">
        <f t="shared" si="25"/>
        <v>2.2442109558299408E-3</v>
      </c>
      <c r="G162" s="94">
        <f t="shared" si="25"/>
        <v>2.2460438999489327E-3</v>
      </c>
      <c r="H162" s="94">
        <f t="shared" si="25"/>
        <v>7.9570320270552428E-4</v>
      </c>
      <c r="I162" s="94">
        <f t="shared" si="25"/>
        <v>3.0509508796908395E-3</v>
      </c>
      <c r="J162" s="94">
        <f t="shared" si="25"/>
        <v>9.6711798839458525E-3</v>
      </c>
      <c r="K162" s="94">
        <f t="shared" si="25"/>
        <v>3.7406483790523035E-3</v>
      </c>
      <c r="L162" s="94">
        <f t="shared" si="25"/>
        <v>4.2240772402695175E-3</v>
      </c>
      <c r="M162" s="94">
        <f t="shared" si="25"/>
        <v>3.2733224222585727E-3</v>
      </c>
      <c r="N162" s="94">
        <f t="shared" si="25"/>
        <v>1.4117172532015295E-3</v>
      </c>
      <c r="O162" s="94">
        <f t="shared" si="25"/>
        <v>5.0581689428426954E-3</v>
      </c>
      <c r="P162" s="94">
        <f t="shared" si="25"/>
        <v>5.0483803113168134E-3</v>
      </c>
      <c r="Q162" s="94">
        <f>(ABS((61-62)/((61+62)/2)))</f>
        <v>1.6260162601626018E-2</v>
      </c>
      <c r="R162" s="94">
        <f t="shared" ref="R162:AF162" si="26">(ABS((R160-R161)/((R160+R161)/2)))</f>
        <v>2.9698769622401619E-3</v>
      </c>
      <c r="S162" s="94">
        <f t="shared" si="26"/>
        <v>7.0585862660078715E-3</v>
      </c>
      <c r="T162" s="94">
        <f t="shared" si="26"/>
        <v>9.1779728651235782E-3</v>
      </c>
      <c r="U162" s="94">
        <f t="shared" si="26"/>
        <v>7.5764934434191635E-3</v>
      </c>
      <c r="V162" s="94">
        <f t="shared" si="26"/>
        <v>2.053809817210928E-3</v>
      </c>
      <c r="W162" s="94">
        <f t="shared" si="26"/>
        <v>8.0923714595874715E-3</v>
      </c>
      <c r="X162" s="94">
        <f t="shared" si="26"/>
        <v>4.5040634485461264E-3</v>
      </c>
      <c r="Y162" s="94">
        <f t="shared" si="26"/>
        <v>8.6348684210525942E-3</v>
      </c>
      <c r="Z162" s="94">
        <f t="shared" si="26"/>
        <v>4.8487647194643317E-2</v>
      </c>
      <c r="AA162" s="94">
        <f t="shared" si="26"/>
        <v>1.2718280004037493E-2</v>
      </c>
      <c r="AB162" s="94">
        <f t="shared" si="26"/>
        <v>6.8091545299790749E-3</v>
      </c>
      <c r="AC162" s="94">
        <f t="shared" si="26"/>
        <v>1.0013016921998608E-3</v>
      </c>
      <c r="AD162" s="94">
        <f t="shared" si="26"/>
        <v>2.891964470150821E-3</v>
      </c>
      <c r="AE162" s="94">
        <f t="shared" si="26"/>
        <v>3.2336297493936747E-3</v>
      </c>
      <c r="AF162" s="95">
        <f t="shared" si="26"/>
        <v>3.4647916029756022E-3</v>
      </c>
    </row>
    <row r="163" spans="1:32" x14ac:dyDescent="0.4">
      <c r="A163" s="41" t="s">
        <v>186</v>
      </c>
      <c r="B163" s="42" t="s">
        <v>120</v>
      </c>
      <c r="C163" s="43">
        <v>45551.685659722221</v>
      </c>
      <c r="D163" s="44">
        <v>0.49419999999999997</v>
      </c>
      <c r="E163" s="44">
        <v>0.49390000000000001</v>
      </c>
      <c r="F163" s="44">
        <v>0.49070000000000003</v>
      </c>
      <c r="G163" s="44">
        <v>0.49030000000000001</v>
      </c>
      <c r="H163" s="44">
        <v>0.50249999999999995</v>
      </c>
      <c r="I163" s="44">
        <v>0.4924</v>
      </c>
      <c r="J163" s="44">
        <v>0.51949999999999996</v>
      </c>
      <c r="K163" s="44">
        <v>0.48209999999999997</v>
      </c>
      <c r="L163" s="44">
        <v>0.49819999999999998</v>
      </c>
      <c r="M163" s="44">
        <v>0.48959999999999998</v>
      </c>
      <c r="N163" s="44">
        <v>0.49619999999999997</v>
      </c>
      <c r="O163" s="44">
        <v>0.4955</v>
      </c>
      <c r="P163" s="44">
        <v>0.47660000000000002</v>
      </c>
      <c r="Q163" s="44">
        <v>0.505</v>
      </c>
      <c r="R163" s="44">
        <v>0.47210000000000002</v>
      </c>
      <c r="S163" s="44">
        <v>0.49409999999999998</v>
      </c>
      <c r="T163" s="44">
        <v>0.49890000000000001</v>
      </c>
      <c r="U163" s="44">
        <v>0.51670000000000005</v>
      </c>
      <c r="V163" s="44">
        <v>0.4874</v>
      </c>
      <c r="W163" s="44">
        <v>0.50870000000000004</v>
      </c>
      <c r="X163" s="44">
        <v>0.51180000000000003</v>
      </c>
      <c r="Y163" s="44">
        <v>0.48430000000000001</v>
      </c>
      <c r="Z163" s="44">
        <v>0.42259999999999998</v>
      </c>
      <c r="AA163" s="44">
        <v>0.49220000000000003</v>
      </c>
      <c r="AB163" s="44">
        <v>0.53049999999999997</v>
      </c>
      <c r="AC163" s="44">
        <v>0.49909999999999999</v>
      </c>
      <c r="AD163" s="44">
        <v>0.48480000000000001</v>
      </c>
      <c r="AE163" s="44">
        <v>0.49559999999999998</v>
      </c>
      <c r="AF163" s="45">
        <v>0.49149999999999999</v>
      </c>
    </row>
    <row r="164" spans="1:32" x14ac:dyDescent="0.4">
      <c r="A164" s="87" t="s">
        <v>286</v>
      </c>
      <c r="B164" s="52"/>
      <c r="C164" s="88"/>
      <c r="D164" s="90">
        <f t="shared" ref="D164:AF164" si="27">IFERROR(D163/D$20," ")</f>
        <v>0.98839999999999995</v>
      </c>
      <c r="E164" s="90">
        <f t="shared" si="27"/>
        <v>0.98780000000000001</v>
      </c>
      <c r="F164" s="90">
        <f t="shared" si="27"/>
        <v>0.98140000000000005</v>
      </c>
      <c r="G164" s="90">
        <f t="shared" si="27"/>
        <v>0.98060000000000003</v>
      </c>
      <c r="H164" s="90">
        <f t="shared" si="27"/>
        <v>1.0049999999999999</v>
      </c>
      <c r="I164" s="90">
        <f t="shared" si="27"/>
        <v>0.98480000000000001</v>
      </c>
      <c r="J164" s="90">
        <f t="shared" si="27"/>
        <v>1.0389999999999999</v>
      </c>
      <c r="K164" s="90">
        <f t="shared" si="27"/>
        <v>0.96419999999999995</v>
      </c>
      <c r="L164" s="90">
        <f t="shared" si="27"/>
        <v>0.99639999999999995</v>
      </c>
      <c r="M164" s="90">
        <f t="shared" si="27"/>
        <v>0.97919999999999996</v>
      </c>
      <c r="N164" s="90">
        <f t="shared" si="27"/>
        <v>0.99239999999999995</v>
      </c>
      <c r="O164" s="90">
        <f t="shared" si="27"/>
        <v>0.99099999999999999</v>
      </c>
      <c r="P164" s="90">
        <f t="shared" si="27"/>
        <v>0.95320000000000005</v>
      </c>
      <c r="Q164" s="90">
        <f t="shared" si="27"/>
        <v>1.01</v>
      </c>
      <c r="R164" s="90">
        <f t="shared" si="27"/>
        <v>0.94420000000000004</v>
      </c>
      <c r="S164" s="90">
        <f t="shared" si="27"/>
        <v>0.98819999999999997</v>
      </c>
      <c r="T164" s="90">
        <f t="shared" si="27"/>
        <v>0.99780000000000002</v>
      </c>
      <c r="U164" s="90">
        <f t="shared" si="27"/>
        <v>1.0334000000000001</v>
      </c>
      <c r="V164" s="90">
        <f t="shared" si="27"/>
        <v>0.9748</v>
      </c>
      <c r="W164" s="90">
        <f t="shared" si="27"/>
        <v>1.0174000000000001</v>
      </c>
      <c r="X164" s="90">
        <f t="shared" si="27"/>
        <v>1.0236000000000001</v>
      </c>
      <c r="Y164" s="90">
        <f t="shared" si="27"/>
        <v>0.96860000000000002</v>
      </c>
      <c r="Z164" s="90">
        <f t="shared" si="27"/>
        <v>0.84519999999999995</v>
      </c>
      <c r="AA164" s="90">
        <f t="shared" si="27"/>
        <v>0.98440000000000005</v>
      </c>
      <c r="AB164" s="90">
        <f t="shared" si="27"/>
        <v>1.0609999999999999</v>
      </c>
      <c r="AC164" s="90">
        <f t="shared" si="27"/>
        <v>0.99819999999999998</v>
      </c>
      <c r="AD164" s="90">
        <f t="shared" si="27"/>
        <v>0.96960000000000002</v>
      </c>
      <c r="AE164" s="90">
        <f t="shared" si="27"/>
        <v>0.99119999999999997</v>
      </c>
      <c r="AF164" s="92">
        <f t="shared" si="27"/>
        <v>0.98299999999999998</v>
      </c>
    </row>
    <row r="165" spans="1:32" x14ac:dyDescent="0.4">
      <c r="A165" s="41" t="s">
        <v>187</v>
      </c>
      <c r="B165" s="42" t="s">
        <v>120</v>
      </c>
      <c r="C165" s="43">
        <v>45551.687407407408</v>
      </c>
      <c r="D165" s="44">
        <v>0.49270000000000003</v>
      </c>
      <c r="E165" s="44">
        <v>0.49209999999999998</v>
      </c>
      <c r="F165" s="44">
        <v>0.48959999999999998</v>
      </c>
      <c r="G165" s="44">
        <v>0.48920000000000002</v>
      </c>
      <c r="H165" s="44">
        <v>0.50290000000000001</v>
      </c>
      <c r="I165" s="44">
        <v>0.4909</v>
      </c>
      <c r="J165" s="44">
        <v>0.51449999999999996</v>
      </c>
      <c r="K165" s="44">
        <v>0.4803</v>
      </c>
      <c r="L165" s="44">
        <v>0.49609999999999999</v>
      </c>
      <c r="M165" s="44">
        <v>0.48799999999999999</v>
      </c>
      <c r="N165" s="44">
        <v>0.4955</v>
      </c>
      <c r="O165" s="44">
        <v>0.49299999999999999</v>
      </c>
      <c r="P165" s="44">
        <v>0.47420000000000001</v>
      </c>
      <c r="Q165" s="44">
        <v>0.50029999999999997</v>
      </c>
      <c r="R165" s="44">
        <v>0.47070000000000001</v>
      </c>
      <c r="S165" s="44">
        <v>0.49759999999999999</v>
      </c>
      <c r="T165" s="44">
        <v>0.50349999999999995</v>
      </c>
      <c r="U165" s="44">
        <v>0.51280000000000003</v>
      </c>
      <c r="V165" s="44">
        <v>0.4864</v>
      </c>
      <c r="W165" s="44">
        <v>0.50460000000000005</v>
      </c>
      <c r="X165" s="44">
        <v>0.50949999999999995</v>
      </c>
      <c r="Y165" s="44">
        <v>0.48849999999999999</v>
      </c>
      <c r="Z165" s="44">
        <v>0.44359999999999999</v>
      </c>
      <c r="AA165" s="44">
        <v>0.4985</v>
      </c>
      <c r="AB165" s="44">
        <v>0.52690000000000003</v>
      </c>
      <c r="AC165" s="44">
        <v>0.49959999999999999</v>
      </c>
      <c r="AD165" s="44">
        <v>0.4834</v>
      </c>
      <c r="AE165" s="44">
        <v>0.49399999999999999</v>
      </c>
      <c r="AF165" s="45">
        <v>0.48980000000000001</v>
      </c>
    </row>
    <row r="166" spans="1:32" x14ac:dyDescent="0.4">
      <c r="A166" s="87" t="s">
        <v>286</v>
      </c>
      <c r="B166" s="52"/>
      <c r="C166" s="88"/>
      <c r="D166" s="90">
        <f t="shared" ref="D166:AF166" si="28">IFERROR(D165/D$20," ")</f>
        <v>0.98540000000000005</v>
      </c>
      <c r="E166" s="90">
        <f t="shared" si="28"/>
        <v>0.98419999999999996</v>
      </c>
      <c r="F166" s="90">
        <f t="shared" si="28"/>
        <v>0.97919999999999996</v>
      </c>
      <c r="G166" s="90">
        <f t="shared" si="28"/>
        <v>0.97840000000000005</v>
      </c>
      <c r="H166" s="90">
        <f t="shared" si="28"/>
        <v>1.0058</v>
      </c>
      <c r="I166" s="90">
        <f t="shared" si="28"/>
        <v>0.98180000000000001</v>
      </c>
      <c r="J166" s="90">
        <f t="shared" si="28"/>
        <v>1.0289999999999999</v>
      </c>
      <c r="K166" s="90">
        <f t="shared" si="28"/>
        <v>0.96060000000000001</v>
      </c>
      <c r="L166" s="90">
        <f t="shared" si="28"/>
        <v>0.99219999999999997</v>
      </c>
      <c r="M166" s="90">
        <f t="shared" si="28"/>
        <v>0.97599999999999998</v>
      </c>
      <c r="N166" s="90">
        <f t="shared" si="28"/>
        <v>0.99099999999999999</v>
      </c>
      <c r="O166" s="90">
        <f t="shared" si="28"/>
        <v>0.98599999999999999</v>
      </c>
      <c r="P166" s="90">
        <f t="shared" si="28"/>
        <v>0.94840000000000002</v>
      </c>
      <c r="Q166" s="90">
        <f t="shared" si="28"/>
        <v>1.0005999999999999</v>
      </c>
      <c r="R166" s="90">
        <f t="shared" si="28"/>
        <v>0.94140000000000001</v>
      </c>
      <c r="S166" s="90">
        <f t="shared" si="28"/>
        <v>0.99519999999999997</v>
      </c>
      <c r="T166" s="90">
        <f t="shared" si="28"/>
        <v>1.0069999999999999</v>
      </c>
      <c r="U166" s="90">
        <f t="shared" si="28"/>
        <v>1.0256000000000001</v>
      </c>
      <c r="V166" s="90">
        <f t="shared" si="28"/>
        <v>0.9728</v>
      </c>
      <c r="W166" s="90">
        <f t="shared" si="28"/>
        <v>1.0092000000000001</v>
      </c>
      <c r="X166" s="90">
        <f t="shared" si="28"/>
        <v>1.0189999999999999</v>
      </c>
      <c r="Y166" s="90">
        <f t="shared" si="28"/>
        <v>0.97699999999999998</v>
      </c>
      <c r="Z166" s="90">
        <f t="shared" si="28"/>
        <v>0.88719999999999999</v>
      </c>
      <c r="AA166" s="90">
        <f t="shared" si="28"/>
        <v>0.997</v>
      </c>
      <c r="AB166" s="90">
        <f t="shared" si="28"/>
        <v>1.0538000000000001</v>
      </c>
      <c r="AC166" s="90">
        <f t="shared" si="28"/>
        <v>0.99919999999999998</v>
      </c>
      <c r="AD166" s="90">
        <f t="shared" si="28"/>
        <v>0.96679999999999999</v>
      </c>
      <c r="AE166" s="90">
        <f t="shared" si="28"/>
        <v>0.98799999999999999</v>
      </c>
      <c r="AF166" s="92">
        <f t="shared" si="28"/>
        <v>0.97960000000000003</v>
      </c>
    </row>
    <row r="167" spans="1:32" x14ac:dyDescent="0.4">
      <c r="A167" s="46" t="s">
        <v>190</v>
      </c>
      <c r="B167" s="47" t="s">
        <v>120</v>
      </c>
      <c r="C167" s="48">
        <v>45551.689166666663</v>
      </c>
      <c r="D167" s="49">
        <v>5.1043000000000003</v>
      </c>
      <c r="E167" s="49">
        <v>5.0418000000000003</v>
      </c>
      <c r="F167" s="49">
        <v>5.15</v>
      </c>
      <c r="G167" s="49">
        <v>4.9823000000000004</v>
      </c>
      <c r="H167" s="49">
        <v>5.109</v>
      </c>
      <c r="I167" s="49">
        <v>5.0224000000000002</v>
      </c>
      <c r="J167" s="49">
        <v>4.9622999999999999</v>
      </c>
      <c r="K167" s="49">
        <v>4.8963000000000001</v>
      </c>
      <c r="L167" s="49">
        <v>5.0266000000000002</v>
      </c>
      <c r="M167" s="49">
        <v>4.9386999999999999</v>
      </c>
      <c r="N167" s="49">
        <v>5.0617999999999999</v>
      </c>
      <c r="O167" s="49">
        <v>5.0121000000000002</v>
      </c>
      <c r="P167" s="49">
        <v>5.0540000000000003</v>
      </c>
      <c r="Q167" s="49">
        <v>5.0199999999999996</v>
      </c>
      <c r="R167" s="49">
        <v>4.8545999999999996</v>
      </c>
      <c r="S167" s="49">
        <v>5.0095999999999998</v>
      </c>
      <c r="T167" s="49">
        <v>5.3433000000000002</v>
      </c>
      <c r="U167" s="49">
        <v>5.0552999999999999</v>
      </c>
      <c r="V167" s="49">
        <v>4.9367999999999999</v>
      </c>
      <c r="W167" s="49">
        <v>5.2081999999999997</v>
      </c>
      <c r="X167" s="49">
        <v>5.27</v>
      </c>
      <c r="Y167" s="49">
        <v>5.0061999999999998</v>
      </c>
      <c r="Z167" s="49">
        <v>4.6883999999999997</v>
      </c>
      <c r="AA167" s="49">
        <v>5.0579999999999998</v>
      </c>
      <c r="AB167" s="49">
        <v>4.8472999999999997</v>
      </c>
      <c r="AC167" s="49">
        <v>5.0967000000000002</v>
      </c>
      <c r="AD167" s="49">
        <v>4.9774000000000003</v>
      </c>
      <c r="AE167" s="49">
        <v>5.0616000000000003</v>
      </c>
      <c r="AF167" s="50">
        <v>4.8536999999999999</v>
      </c>
    </row>
    <row r="168" spans="1:32" x14ac:dyDescent="0.4">
      <c r="A168" s="87" t="s">
        <v>286</v>
      </c>
      <c r="B168" s="52"/>
      <c r="C168" s="88"/>
      <c r="D168" s="90">
        <f t="shared" ref="D168:AF168" si="29">IFERROR(D167/D$23," ")</f>
        <v>1.0208600000000001</v>
      </c>
      <c r="E168" s="90">
        <f t="shared" si="29"/>
        <v>1.0083600000000001</v>
      </c>
      <c r="F168" s="90">
        <f t="shared" si="29"/>
        <v>1.03</v>
      </c>
      <c r="G168" s="90">
        <f t="shared" si="29"/>
        <v>0.99646000000000012</v>
      </c>
      <c r="H168" s="90">
        <f t="shared" si="29"/>
        <v>1.0218</v>
      </c>
      <c r="I168" s="90">
        <f t="shared" si="29"/>
        <v>1.00448</v>
      </c>
      <c r="J168" s="90">
        <f t="shared" si="29"/>
        <v>0.99246000000000001</v>
      </c>
      <c r="K168" s="90">
        <f t="shared" si="29"/>
        <v>0.97926000000000002</v>
      </c>
      <c r="L168" s="90">
        <f t="shared" si="29"/>
        <v>1.00532</v>
      </c>
      <c r="M168" s="90">
        <f t="shared" si="29"/>
        <v>0.98773999999999995</v>
      </c>
      <c r="N168" s="90">
        <f t="shared" si="29"/>
        <v>1.0123599999999999</v>
      </c>
      <c r="O168" s="90">
        <f t="shared" si="29"/>
        <v>1.0024200000000001</v>
      </c>
      <c r="P168" s="90">
        <f t="shared" si="29"/>
        <v>1.0108000000000001</v>
      </c>
      <c r="Q168" s="90">
        <f t="shared" si="29"/>
        <v>1.004</v>
      </c>
      <c r="R168" s="90">
        <f t="shared" si="29"/>
        <v>0.97091999999999989</v>
      </c>
      <c r="S168" s="90">
        <f t="shared" si="29"/>
        <v>1.0019199999999999</v>
      </c>
      <c r="T168" s="90">
        <f t="shared" si="29"/>
        <v>1.0686599999999999</v>
      </c>
      <c r="U168" s="90">
        <f t="shared" si="29"/>
        <v>1.0110600000000001</v>
      </c>
      <c r="V168" s="90">
        <f t="shared" si="29"/>
        <v>0.98736000000000002</v>
      </c>
      <c r="W168" s="90">
        <f t="shared" si="29"/>
        <v>1.0416399999999999</v>
      </c>
      <c r="X168" s="90">
        <f t="shared" si="29"/>
        <v>1.0539999999999998</v>
      </c>
      <c r="Y168" s="90">
        <f t="shared" si="29"/>
        <v>1.0012399999999999</v>
      </c>
      <c r="Z168" s="90">
        <f t="shared" si="29"/>
        <v>0.93767999999999996</v>
      </c>
      <c r="AA168" s="90">
        <f t="shared" si="29"/>
        <v>1.0116000000000001</v>
      </c>
      <c r="AB168" s="90">
        <f t="shared" si="29"/>
        <v>0.96945999999999999</v>
      </c>
      <c r="AC168" s="90">
        <f t="shared" si="29"/>
        <v>1.0193400000000001</v>
      </c>
      <c r="AD168" s="90">
        <f t="shared" si="29"/>
        <v>0.99548000000000003</v>
      </c>
      <c r="AE168" s="90">
        <f t="shared" si="29"/>
        <v>1.0123200000000001</v>
      </c>
      <c r="AF168" s="92">
        <f t="shared" si="29"/>
        <v>0.97073999999999994</v>
      </c>
    </row>
    <row r="169" spans="1:32" x14ac:dyDescent="0.4">
      <c r="A169" s="82" t="s">
        <v>185</v>
      </c>
      <c r="B169" s="83" t="s">
        <v>120</v>
      </c>
      <c r="C169" s="84">
        <v>45551.69090277778</v>
      </c>
      <c r="D169" s="85">
        <v>-1E-4</v>
      </c>
      <c r="E169" s="85">
        <v>4.0000000000000002E-4</v>
      </c>
      <c r="F169" s="85">
        <v>1.5900000000000001E-2</v>
      </c>
      <c r="G169" s="85">
        <v>-8.9999999999999998E-4</v>
      </c>
      <c r="H169" s="85">
        <v>0</v>
      </c>
      <c r="I169" s="85">
        <v>0</v>
      </c>
      <c r="J169" s="85">
        <v>1.1999999999999999E-3</v>
      </c>
      <c r="K169" s="85">
        <v>0</v>
      </c>
      <c r="L169" s="85">
        <v>-2.0000000000000001E-4</v>
      </c>
      <c r="M169" s="85">
        <v>-2.0000000000000001E-4</v>
      </c>
      <c r="N169" s="85">
        <v>0</v>
      </c>
      <c r="O169" s="85">
        <v>-5.0000000000000001E-4</v>
      </c>
      <c r="P169" s="85">
        <v>-2E-3</v>
      </c>
      <c r="Q169" s="85">
        <v>-2.3999999999999998E-3</v>
      </c>
      <c r="R169" s="85">
        <v>9.1999999999999998E-3</v>
      </c>
      <c r="S169" s="85">
        <v>1E-4</v>
      </c>
      <c r="T169" s="85">
        <v>4.2599999999999999E-2</v>
      </c>
      <c r="U169" s="85">
        <v>-2.0000000000000001E-4</v>
      </c>
      <c r="V169" s="85">
        <v>-1.1000000000000001E-3</v>
      </c>
      <c r="W169" s="85">
        <v>1E-4</v>
      </c>
      <c r="X169" s="85">
        <v>-2.0999999999999999E-3</v>
      </c>
      <c r="Y169" s="85">
        <v>1.1999999999999999E-3</v>
      </c>
      <c r="Z169" s="85">
        <v>0.15</v>
      </c>
      <c r="AA169" s="85">
        <v>2.58E-2</v>
      </c>
      <c r="AB169" s="85">
        <v>4.1399999999999999E-2</v>
      </c>
      <c r="AC169" s="85">
        <v>1E-4</v>
      </c>
      <c r="AD169" s="85">
        <v>1.6000000000000001E-3</v>
      </c>
      <c r="AE169" s="85">
        <v>-2.0000000000000001E-4</v>
      </c>
      <c r="AF169" s="86">
        <v>-1E-4</v>
      </c>
    </row>
    <row r="170" spans="1:32" ht="15" thickBot="1" x14ac:dyDescent="0.45">
      <c r="A170" s="82" t="s">
        <v>227</v>
      </c>
      <c r="B170" s="83" t="s">
        <v>189</v>
      </c>
      <c r="C170" s="84">
        <v>45551.692650462966</v>
      </c>
      <c r="D170" s="85">
        <v>1E-4</v>
      </c>
      <c r="E170" s="85">
        <v>1E-3</v>
      </c>
      <c r="F170" s="85">
        <v>-5.0000000000000001E-4</v>
      </c>
      <c r="G170" s="85">
        <v>-2.7000000000000001E-3</v>
      </c>
      <c r="H170" s="85">
        <v>-1E-4</v>
      </c>
      <c r="I170" s="85">
        <v>0</v>
      </c>
      <c r="J170" s="85">
        <v>-1E-4</v>
      </c>
      <c r="K170" s="85">
        <v>-2.0000000000000001E-4</v>
      </c>
      <c r="L170" s="85">
        <v>0</v>
      </c>
      <c r="M170" s="85">
        <v>-2.9999999999999997E-4</v>
      </c>
      <c r="N170" s="85">
        <v>-4.0000000000000002E-4</v>
      </c>
      <c r="O170" s="85">
        <v>1.1999999999999999E-3</v>
      </c>
      <c r="P170" s="85">
        <v>-1.1000000000000001E-3</v>
      </c>
      <c r="Q170" s="85">
        <v>-2E-3</v>
      </c>
      <c r="R170" s="85">
        <v>9.7999999999999997E-3</v>
      </c>
      <c r="S170" s="85">
        <v>2.0000000000000001E-4</v>
      </c>
      <c r="T170" s="85">
        <v>1.5E-3</v>
      </c>
      <c r="U170" s="85">
        <v>1E-4</v>
      </c>
      <c r="V170" s="85">
        <v>-2.2000000000000001E-3</v>
      </c>
      <c r="W170" s="85">
        <v>8.0000000000000004E-4</v>
      </c>
      <c r="X170" s="85">
        <v>-2.8E-3</v>
      </c>
      <c r="Y170" s="85">
        <v>-5.0000000000000001E-4</v>
      </c>
      <c r="Z170" s="85">
        <v>0.14330000000000001</v>
      </c>
      <c r="AA170" s="85">
        <v>1.24E-2</v>
      </c>
      <c r="AB170" s="85">
        <v>3.9E-2</v>
      </c>
      <c r="AC170" s="85">
        <v>0</v>
      </c>
      <c r="AD170" s="85">
        <v>0</v>
      </c>
      <c r="AE170" s="85">
        <v>-2.9999999999999997E-4</v>
      </c>
      <c r="AF170" s="86">
        <v>-2.0000000000000001E-4</v>
      </c>
    </row>
    <row r="171" spans="1:32" ht="15" thickBot="1" x14ac:dyDescent="0.45">
      <c r="A171" s="62"/>
      <c r="B171" s="63"/>
      <c r="C171" s="63"/>
      <c r="D171" s="63"/>
      <c r="E171" s="63"/>
      <c r="F171" s="63"/>
      <c r="G171" s="63"/>
      <c r="H171" s="63"/>
      <c r="I171" s="63"/>
      <c r="J171" s="63"/>
      <c r="K171" s="63"/>
      <c r="L171" s="63"/>
      <c r="M171" s="63"/>
      <c r="N171" s="63"/>
      <c r="O171" s="63"/>
      <c r="P171" s="63"/>
      <c r="Q171" s="63"/>
      <c r="R171" s="63"/>
      <c r="S171" s="63"/>
      <c r="T171" s="63"/>
      <c r="U171" s="63"/>
      <c r="V171" s="63"/>
      <c r="W171" s="63"/>
      <c r="X171" s="63"/>
      <c r="Y171" s="63"/>
      <c r="Z171" s="63"/>
      <c r="AA171" s="63"/>
      <c r="AB171" s="63"/>
      <c r="AC171" s="63"/>
      <c r="AD171" s="63"/>
      <c r="AE171" s="63"/>
      <c r="AF171" s="64"/>
    </row>
    <row r="172" spans="1:32" s="26" customFormat="1" ht="15" thickBot="1" x14ac:dyDescent="0.45">
      <c r="A172" s="103" t="s">
        <v>1</v>
      </c>
      <c r="B172" s="104" t="s">
        <v>2</v>
      </c>
      <c r="C172" s="105" t="s">
        <v>3</v>
      </c>
      <c r="D172" s="105" t="s">
        <v>250</v>
      </c>
      <c r="E172" s="105" t="s">
        <v>251</v>
      </c>
      <c r="F172" s="105" t="s">
        <v>252</v>
      </c>
      <c r="G172" s="105" t="s">
        <v>253</v>
      </c>
      <c r="H172" s="105" t="s">
        <v>254</v>
      </c>
      <c r="I172" s="105" t="s">
        <v>255</v>
      </c>
      <c r="J172" s="105" t="s">
        <v>256</v>
      </c>
      <c r="K172" s="105" t="s">
        <v>257</v>
      </c>
      <c r="L172" s="105" t="s">
        <v>258</v>
      </c>
      <c r="M172" s="105" t="s">
        <v>259</v>
      </c>
      <c r="N172" s="105" t="s">
        <v>260</v>
      </c>
      <c r="O172" s="105" t="s">
        <v>261</v>
      </c>
      <c r="P172" s="105" t="s">
        <v>262</v>
      </c>
      <c r="Q172" s="105" t="s">
        <v>263</v>
      </c>
      <c r="R172" s="105" t="s">
        <v>264</v>
      </c>
      <c r="S172" s="105" t="s">
        <v>265</v>
      </c>
      <c r="T172" s="105" t="s">
        <v>266</v>
      </c>
      <c r="U172" s="105" t="s">
        <v>267</v>
      </c>
      <c r="V172" s="105" t="s">
        <v>268</v>
      </c>
      <c r="W172" s="105" t="s">
        <v>269</v>
      </c>
      <c r="X172" s="105" t="s">
        <v>270</v>
      </c>
      <c r="Y172" s="105" t="s">
        <v>271</v>
      </c>
      <c r="Z172" s="105" t="s">
        <v>272</v>
      </c>
      <c r="AA172" s="105" t="s">
        <v>273</v>
      </c>
      <c r="AB172" s="105" t="s">
        <v>274</v>
      </c>
      <c r="AC172" s="105" t="s">
        <v>275</v>
      </c>
      <c r="AD172" s="105" t="s">
        <v>276</v>
      </c>
      <c r="AE172" s="105" t="s">
        <v>277</v>
      </c>
      <c r="AF172" s="106" t="s">
        <v>278</v>
      </c>
    </row>
    <row r="173" spans="1:32" x14ac:dyDescent="0.4">
      <c r="A173" s="107" t="s">
        <v>289</v>
      </c>
      <c r="B173" s="108"/>
      <c r="C173" s="109"/>
      <c r="D173" s="110">
        <v>0.5</v>
      </c>
      <c r="E173" s="110">
        <v>0.5</v>
      </c>
      <c r="F173" s="110">
        <v>0.5</v>
      </c>
      <c r="G173" s="110">
        <v>0.5</v>
      </c>
      <c r="H173" s="110">
        <v>0.5</v>
      </c>
      <c r="I173" s="110">
        <v>0.5</v>
      </c>
      <c r="J173" s="110">
        <v>0.5</v>
      </c>
      <c r="K173" s="110">
        <v>0.5</v>
      </c>
      <c r="L173" s="110">
        <v>0.5</v>
      </c>
      <c r="M173" s="110">
        <v>0.5</v>
      </c>
      <c r="N173" s="110">
        <v>0.5</v>
      </c>
      <c r="O173" s="110">
        <v>0.5</v>
      </c>
      <c r="P173" s="110">
        <v>0.5</v>
      </c>
      <c r="Q173" s="110">
        <v>0.5</v>
      </c>
      <c r="R173" s="110">
        <v>0.5</v>
      </c>
      <c r="S173" s="110">
        <v>0.5</v>
      </c>
      <c r="T173" s="110">
        <v>0.5</v>
      </c>
      <c r="U173" s="110">
        <v>0.5</v>
      </c>
      <c r="V173" s="110">
        <v>0.5</v>
      </c>
      <c r="W173" s="110">
        <v>0.5</v>
      </c>
      <c r="X173" s="110">
        <v>0.5</v>
      </c>
      <c r="Y173" s="110">
        <v>0.5</v>
      </c>
      <c r="Z173" s="110">
        <v>0.5</v>
      </c>
      <c r="AA173" s="110">
        <v>0.5</v>
      </c>
      <c r="AB173" s="110">
        <v>0.5</v>
      </c>
      <c r="AC173" s="110">
        <v>0.5</v>
      </c>
      <c r="AD173" s="110">
        <v>0.5</v>
      </c>
      <c r="AE173" s="110">
        <v>0.5</v>
      </c>
      <c r="AF173" s="111">
        <v>0.5</v>
      </c>
    </row>
    <row r="174" spans="1:32" x14ac:dyDescent="0.4">
      <c r="A174" s="112" t="s">
        <v>290</v>
      </c>
      <c r="B174" s="83"/>
      <c r="C174" s="84"/>
      <c r="D174" s="113">
        <v>20</v>
      </c>
      <c r="E174" s="113">
        <v>200</v>
      </c>
      <c r="F174" s="113">
        <v>20</v>
      </c>
      <c r="G174" s="113">
        <v>20</v>
      </c>
      <c r="H174" s="113">
        <v>50</v>
      </c>
      <c r="I174" s="113">
        <v>20</v>
      </c>
      <c r="J174" s="113">
        <v>2000</v>
      </c>
      <c r="K174" s="113">
        <v>20</v>
      </c>
      <c r="L174" s="113">
        <v>20</v>
      </c>
      <c r="M174" s="113">
        <v>50</v>
      </c>
      <c r="N174" s="113">
        <v>100</v>
      </c>
      <c r="O174" s="113">
        <v>1000</v>
      </c>
      <c r="P174" s="113">
        <v>100</v>
      </c>
      <c r="Q174" s="113">
        <v>100</v>
      </c>
      <c r="R174" s="113">
        <v>2000</v>
      </c>
      <c r="S174" s="113">
        <v>50</v>
      </c>
      <c r="T174" s="113">
        <v>20</v>
      </c>
      <c r="U174" s="113">
        <v>100</v>
      </c>
      <c r="V174" s="113">
        <v>50</v>
      </c>
      <c r="W174" s="113">
        <v>200</v>
      </c>
      <c r="X174" s="113">
        <v>200</v>
      </c>
      <c r="Y174" s="113">
        <v>100</v>
      </c>
      <c r="Z174" s="113">
        <v>50</v>
      </c>
      <c r="AA174" s="113">
        <v>20</v>
      </c>
      <c r="AB174" s="113">
        <v>100</v>
      </c>
      <c r="AC174" s="113">
        <v>20</v>
      </c>
      <c r="AD174" s="113">
        <v>50</v>
      </c>
      <c r="AE174" s="113">
        <v>20</v>
      </c>
      <c r="AF174" s="114">
        <v>100</v>
      </c>
    </row>
    <row r="175" spans="1:32" s="18" customFormat="1" x14ac:dyDescent="0.4">
      <c r="A175" s="115" t="s">
        <v>291</v>
      </c>
      <c r="B175" s="116"/>
      <c r="C175" s="117"/>
      <c r="D175" s="118">
        <v>1</v>
      </c>
      <c r="E175" s="118">
        <v>0.99997999999999998</v>
      </c>
      <c r="F175" s="118">
        <v>0.99997999999999998</v>
      </c>
      <c r="G175" s="118">
        <v>1</v>
      </c>
      <c r="H175" s="118">
        <v>1</v>
      </c>
      <c r="I175" s="118">
        <v>0.99999000000000005</v>
      </c>
      <c r="J175" s="118">
        <v>0.99995999999999996</v>
      </c>
      <c r="K175" s="118">
        <v>1</v>
      </c>
      <c r="L175" s="118">
        <v>0.99999000000000005</v>
      </c>
      <c r="M175" s="118">
        <v>0.99995999999999996</v>
      </c>
      <c r="N175" s="118">
        <v>0.99997999999999998</v>
      </c>
      <c r="O175" s="118">
        <v>1</v>
      </c>
      <c r="P175" s="118">
        <v>0.99997999999999998</v>
      </c>
      <c r="Q175" s="118">
        <v>0.99999000000000005</v>
      </c>
      <c r="R175" s="118">
        <v>0.99998799999999999</v>
      </c>
      <c r="S175" s="118">
        <v>0.99999000000000005</v>
      </c>
      <c r="T175" s="118">
        <v>0.99975999999999998</v>
      </c>
      <c r="U175" s="118">
        <v>0.99997999999999998</v>
      </c>
      <c r="V175" s="118">
        <v>0.99997999999999998</v>
      </c>
      <c r="W175" s="118">
        <v>0.99999000000000005</v>
      </c>
      <c r="X175" s="118">
        <v>0.99980999999999998</v>
      </c>
      <c r="Y175" s="118">
        <v>0.99997000000000003</v>
      </c>
      <c r="Z175" s="118">
        <v>0.99994000000000005</v>
      </c>
      <c r="AA175" s="118">
        <v>0.99997999999999998</v>
      </c>
      <c r="AB175" s="118">
        <v>0.99985000000000002</v>
      </c>
      <c r="AC175" s="118">
        <v>0.99997999999999998</v>
      </c>
      <c r="AD175" s="118">
        <v>1</v>
      </c>
      <c r="AE175" s="118">
        <v>1</v>
      </c>
      <c r="AF175" s="119">
        <v>1</v>
      </c>
    </row>
    <row r="176" spans="1:32" s="124" customFormat="1" x14ac:dyDescent="0.4">
      <c r="A176" s="120" t="s">
        <v>292</v>
      </c>
      <c r="B176" s="121"/>
      <c r="C176" s="121"/>
      <c r="D176" s="122">
        <v>4.5598007778118264E-3</v>
      </c>
      <c r="E176" s="122">
        <v>4.871529299580026E-3</v>
      </c>
      <c r="F176" s="122">
        <v>6.0724656367903808E-3</v>
      </c>
      <c r="G176" s="122">
        <v>1.6215884321656136E-3</v>
      </c>
      <c r="H176" s="122">
        <v>1.1879423386680018E-4</v>
      </c>
      <c r="I176" s="122">
        <v>1.6800041666615003E-4</v>
      </c>
      <c r="J176" s="122">
        <v>3.8864661227564212E-3</v>
      </c>
      <c r="K176" s="122">
        <v>2.472899175731457E-4</v>
      </c>
      <c r="L176" s="122">
        <v>2.472899175731457E-4</v>
      </c>
      <c r="M176" s="122">
        <v>6.9999999999999999E-4</v>
      </c>
      <c r="N176" s="122">
        <v>7.6374006922076123E-4</v>
      </c>
      <c r="O176" s="122">
        <v>3.168341173758491E-3</v>
      </c>
      <c r="P176" s="122">
        <v>3.2872534677295354E-2</v>
      </c>
      <c r="Q176" s="122">
        <v>1.5923154764890871E-3</v>
      </c>
      <c r="R176" s="122">
        <v>8.0476700512218668E-3</v>
      </c>
      <c r="S176" s="122">
        <v>8.0570169417719351E-4</v>
      </c>
      <c r="T176" s="122">
        <v>5.0864652100779536E-4</v>
      </c>
      <c r="U176" s="122">
        <v>1.3509852158085714E-3</v>
      </c>
      <c r="V176" s="122">
        <v>2.493735921597687E-3</v>
      </c>
      <c r="W176" s="122">
        <v>7.2662203306349928E-3</v>
      </c>
      <c r="X176" s="122">
        <v>4.9324647672335173E-3</v>
      </c>
      <c r="Y176" s="122">
        <v>5.8515455943992508E-3</v>
      </c>
      <c r="Z176" s="122">
        <v>5.6273870561744715E-3</v>
      </c>
      <c r="AA176" s="122">
        <v>6.4430587391910875E-3</v>
      </c>
      <c r="AB176" s="122">
        <v>2.3579982145879577E-3</v>
      </c>
      <c r="AC176" s="122">
        <v>1.6800041666615003E-4</v>
      </c>
      <c r="AD176" s="122">
        <v>1.1879423386680018E-4</v>
      </c>
      <c r="AE176" s="122">
        <v>9.3286886359587894E-4</v>
      </c>
      <c r="AF176" s="123">
        <v>5.9397116933400092E-4</v>
      </c>
    </row>
    <row r="177" spans="1:32" ht="15" thickBot="1" x14ac:dyDescent="0.45">
      <c r="A177" s="125" t="s">
        <v>293</v>
      </c>
      <c r="B177" s="101"/>
      <c r="C177" s="102"/>
      <c r="D177" s="126">
        <v>4.559800777811826E-2</v>
      </c>
      <c r="E177" s="126">
        <v>4.8715292995800262E-2</v>
      </c>
      <c r="F177" s="126">
        <v>6.0724656367903806E-2</v>
      </c>
      <c r="G177" s="126">
        <v>1.6215884321656136E-2</v>
      </c>
      <c r="H177" s="126">
        <v>1.1879423386680018E-3</v>
      </c>
      <c r="I177" s="126">
        <v>1.6800041666615003E-3</v>
      </c>
      <c r="J177" s="126">
        <v>3.8864661227564212E-2</v>
      </c>
      <c r="K177" s="126">
        <v>2.4728991757314569E-3</v>
      </c>
      <c r="L177" s="126">
        <v>2.4728991757314569E-3</v>
      </c>
      <c r="M177" s="126">
        <v>7.4000000000000003E-3</v>
      </c>
      <c r="N177" s="126">
        <v>7.6374006922076123E-3</v>
      </c>
      <c r="O177" s="126">
        <v>3.1683411737584911E-2</v>
      </c>
      <c r="P177" s="126">
        <v>0.32872534677295351</v>
      </c>
      <c r="Q177" s="126">
        <v>1.5923154764890871E-2</v>
      </c>
      <c r="R177" s="126">
        <v>8.0476700512218668E-2</v>
      </c>
      <c r="S177" s="126">
        <v>8.0570169417719349E-3</v>
      </c>
      <c r="T177" s="126">
        <v>5.0864652100779534E-3</v>
      </c>
      <c r="U177" s="126">
        <v>1.3509852158085714E-2</v>
      </c>
      <c r="V177" s="126">
        <v>2.4937359215976871E-2</v>
      </c>
      <c r="W177" s="126">
        <v>7.2662203306349926E-2</v>
      </c>
      <c r="X177" s="126">
        <v>4.9324647672335173E-2</v>
      </c>
      <c r="Y177" s="126">
        <v>5.851545594399251E-2</v>
      </c>
      <c r="Z177" s="126">
        <v>5.6273870561744717E-2</v>
      </c>
      <c r="AA177" s="126">
        <v>6.4430587391910876E-2</v>
      </c>
      <c r="AB177" s="126">
        <v>2.3579982145879579E-2</v>
      </c>
      <c r="AC177" s="126">
        <v>1.6800041666615003E-3</v>
      </c>
      <c r="AD177" s="126">
        <v>1.1879423386680018E-3</v>
      </c>
      <c r="AE177" s="126">
        <v>9.328688635958789E-3</v>
      </c>
      <c r="AF177" s="127">
        <v>5.939711693340009E-3</v>
      </c>
    </row>
    <row r="178" spans="1:32" x14ac:dyDescent="0.4">
      <c r="C178" s="18"/>
    </row>
    <row r="179" spans="1:32" x14ac:dyDescent="0.4">
      <c r="C179" s="18"/>
    </row>
    <row r="180" spans="1:32" ht="15" thickBot="1" x14ac:dyDescent="0.45">
      <c r="A180" s="128" t="s">
        <v>294</v>
      </c>
      <c r="B180" s="128"/>
      <c r="C180" s="128"/>
      <c r="H180" s="26" t="s">
        <v>295</v>
      </c>
    </row>
    <row r="181" spans="1:32" ht="13.5" customHeight="1" x14ac:dyDescent="0.4">
      <c r="A181" s="129"/>
      <c r="B181" s="130" t="s">
        <v>296</v>
      </c>
      <c r="C181" s="131"/>
      <c r="D181" s="131"/>
      <c r="E181" s="132"/>
      <c r="H181" s="133">
        <v>1</v>
      </c>
      <c r="I181" s="130" t="s">
        <v>297</v>
      </c>
      <c r="J181" s="130"/>
      <c r="K181" s="130"/>
      <c r="L181" s="132"/>
    </row>
    <row r="182" spans="1:32" x14ac:dyDescent="0.4">
      <c r="A182" s="134"/>
      <c r="B182" s="135" t="s">
        <v>298</v>
      </c>
      <c r="C182" s="136"/>
      <c r="D182" s="136"/>
      <c r="E182" s="137"/>
      <c r="H182" s="138">
        <v>0.8</v>
      </c>
      <c r="I182" s="135" t="s">
        <v>299</v>
      </c>
      <c r="J182" s="135"/>
      <c r="K182" s="135"/>
      <c r="L182" s="137"/>
    </row>
    <row r="183" spans="1:32" ht="15" thickBot="1" x14ac:dyDescent="0.45">
      <c r="A183" s="139"/>
      <c r="B183" s="135" t="s">
        <v>300</v>
      </c>
      <c r="C183" s="136"/>
      <c r="D183" s="136"/>
      <c r="E183" s="137"/>
      <c r="H183" s="140">
        <v>0.7</v>
      </c>
      <c r="I183" s="141" t="s">
        <v>301</v>
      </c>
      <c r="J183" s="141"/>
      <c r="K183" s="141"/>
      <c r="L183" s="142"/>
    </row>
    <row r="184" spans="1:32" x14ac:dyDescent="0.4">
      <c r="A184" s="143"/>
      <c r="B184" s="141" t="s">
        <v>302</v>
      </c>
      <c r="C184" s="144"/>
      <c r="D184" s="144"/>
      <c r="E184" s="142"/>
      <c r="H184" s="145">
        <v>0.6</v>
      </c>
      <c r="I184" s="146" t="s">
        <v>303</v>
      </c>
      <c r="J184" s="131"/>
      <c r="K184" s="131"/>
      <c r="L184" s="132"/>
    </row>
    <row r="185" spans="1:32" ht="15" thickBot="1" x14ac:dyDescent="0.45">
      <c r="A185" s="147"/>
      <c r="B185" s="135" t="s">
        <v>304</v>
      </c>
      <c r="C185" s="136"/>
      <c r="D185" s="148"/>
      <c r="E185" s="149"/>
      <c r="F185" s="18"/>
      <c r="G185" s="18"/>
      <c r="H185" s="150">
        <v>1</v>
      </c>
      <c r="I185" s="151" t="s">
        <v>305</v>
      </c>
      <c r="J185" s="152"/>
      <c r="K185" s="152"/>
      <c r="L185" s="153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</row>
    <row r="186" spans="1:32" x14ac:dyDescent="0.4">
      <c r="A186" s="154"/>
      <c r="B186" s="135" t="s">
        <v>306</v>
      </c>
      <c r="C186" s="136"/>
      <c r="D186" s="136"/>
      <c r="E186" s="137"/>
      <c r="F186" s="18"/>
      <c r="G186" s="18"/>
      <c r="H186" s="155">
        <v>0.2</v>
      </c>
      <c r="I186" s="130" t="s">
        <v>307</v>
      </c>
      <c r="J186" s="156"/>
      <c r="K186" s="156"/>
      <c r="L186" s="157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</row>
    <row r="187" spans="1:32" ht="15" thickBot="1" x14ac:dyDescent="0.45">
      <c r="A187" s="158" t="s">
        <v>308</v>
      </c>
      <c r="B187" s="141" t="s">
        <v>309</v>
      </c>
      <c r="C187" s="144"/>
      <c r="D187" s="144"/>
      <c r="E187" s="142"/>
      <c r="F187" s="18"/>
      <c r="G187" s="18"/>
      <c r="H187" s="159">
        <v>0.21</v>
      </c>
      <c r="I187" s="160" t="s">
        <v>310</v>
      </c>
      <c r="J187" s="161"/>
      <c r="K187" s="161"/>
      <c r="L187" s="162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</row>
    <row r="188" spans="1:32" ht="15" thickBot="1" x14ac:dyDescent="0.45">
      <c r="A188" s="163" t="s">
        <v>311</v>
      </c>
      <c r="B188" s="164" t="s">
        <v>312</v>
      </c>
      <c r="C188" s="164"/>
      <c r="D188" s="164"/>
      <c r="E188" s="165"/>
      <c r="F188" s="18"/>
      <c r="G188" s="18"/>
      <c r="H188" s="166">
        <v>20</v>
      </c>
      <c r="I188" s="130" t="s">
        <v>313</v>
      </c>
      <c r="J188" s="131"/>
      <c r="K188" s="131"/>
      <c r="L188" s="132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</row>
    <row r="189" spans="1:32" ht="15" thickBot="1" x14ac:dyDescent="0.45">
      <c r="A189" s="167"/>
      <c r="B189" s="168" t="s">
        <v>314</v>
      </c>
      <c r="C189" s="63"/>
      <c r="D189" s="63"/>
      <c r="E189" s="64"/>
      <c r="H189" s="169">
        <v>21</v>
      </c>
      <c r="I189" s="135" t="s">
        <v>315</v>
      </c>
      <c r="J189" s="136"/>
      <c r="K189" s="136"/>
      <c r="L189" s="137"/>
    </row>
    <row r="190" spans="1:32" ht="15" thickBot="1" x14ac:dyDescent="0.45">
      <c r="H190" s="170">
        <v>20</v>
      </c>
      <c r="I190" s="171" t="s">
        <v>316</v>
      </c>
      <c r="J190" s="152"/>
      <c r="K190" s="152"/>
      <c r="L190" s="153"/>
    </row>
  </sheetData>
  <conditionalFormatting sqref="H186">
    <cfRule type="cellIs" dxfId="190" priority="460" operator="greaterThan">
      <formula>0.205</formula>
    </cfRule>
    <cfRule type="cellIs" dxfId="189" priority="461" operator="lessThan">
      <formula>0.2044</formula>
    </cfRule>
  </conditionalFormatting>
  <conditionalFormatting sqref="H187">
    <cfRule type="cellIs" dxfId="188" priority="458" operator="greaterThan">
      <formula>0.205</formula>
    </cfRule>
    <cfRule type="cellIs" dxfId="187" priority="459" operator="lessThan">
      <formula>0.2044</formula>
    </cfRule>
  </conditionalFormatting>
  <conditionalFormatting sqref="H188">
    <cfRule type="cellIs" dxfId="186" priority="456" operator="greaterThan">
      <formula>20.5</formula>
    </cfRule>
    <cfRule type="cellIs" dxfId="185" priority="457" operator="lessThan">
      <formula>20.44</formula>
    </cfRule>
  </conditionalFormatting>
  <conditionalFormatting sqref="H189">
    <cfRule type="cellIs" dxfId="184" priority="454" operator="greaterThan">
      <formula>20.5</formula>
    </cfRule>
    <cfRule type="cellIs" dxfId="183" priority="455" operator="lessThan">
      <formula>20.44</formula>
    </cfRule>
  </conditionalFormatting>
  <conditionalFormatting sqref="H190">
    <cfRule type="cellIs" dxfId="182" priority="452" operator="greaterThan">
      <formula>20.5</formula>
    </cfRule>
    <cfRule type="cellIs" dxfId="181" priority="453" operator="lessThan">
      <formula>20.44</formula>
    </cfRule>
  </conditionalFormatting>
  <conditionalFormatting sqref="H181">
    <cfRule type="cellIs" dxfId="180" priority="447" operator="lessThan">
      <formula>0.8</formula>
    </cfRule>
    <cfRule type="cellIs" dxfId="179" priority="448" operator="greaterThan">
      <formula>1.2</formula>
    </cfRule>
    <cfRule type="cellIs" dxfId="178" priority="449" operator="between">
      <formula>0.8</formula>
      <formula>0.9</formula>
    </cfRule>
    <cfRule type="cellIs" dxfId="177" priority="450" operator="between">
      <formula>1.1</formula>
      <formula>1.2</formula>
    </cfRule>
    <cfRule type="cellIs" dxfId="176" priority="451" operator="between">
      <formula>0.9</formula>
      <formula>1.1</formula>
    </cfRule>
  </conditionalFormatting>
  <conditionalFormatting sqref="H182">
    <cfRule type="cellIs" dxfId="175" priority="442" operator="lessThan">
      <formula>0.8</formula>
    </cfRule>
    <cfRule type="cellIs" dxfId="174" priority="443" operator="greaterThan">
      <formula>1.2</formula>
    </cfRule>
    <cfRule type="cellIs" dxfId="173" priority="444" operator="between">
      <formula>0.8</formula>
      <formula>0.9</formula>
    </cfRule>
    <cfRule type="cellIs" dxfId="172" priority="445" operator="between">
      <formula>1.1</formula>
      <formula>1.2</formula>
    </cfRule>
    <cfRule type="cellIs" dxfId="171" priority="446" operator="between">
      <formula>0.9</formula>
      <formula>1.1</formula>
    </cfRule>
  </conditionalFormatting>
  <conditionalFormatting sqref="H183">
    <cfRule type="cellIs" dxfId="170" priority="437" operator="lessThan">
      <formula>0.8</formula>
    </cfRule>
    <cfRule type="cellIs" dxfId="169" priority="438" operator="greaterThan">
      <formula>1.2</formula>
    </cfRule>
    <cfRule type="cellIs" dxfId="168" priority="439" operator="between">
      <formula>0.8</formula>
      <formula>0.9</formula>
    </cfRule>
    <cfRule type="cellIs" dxfId="167" priority="440" operator="between">
      <formula>1.1</formula>
      <formula>1.2</formula>
    </cfRule>
    <cfRule type="cellIs" dxfId="166" priority="441" operator="between">
      <formula>0.9</formula>
      <formula>1.1</formula>
    </cfRule>
  </conditionalFormatting>
  <conditionalFormatting sqref="H184">
    <cfRule type="cellIs" dxfId="165" priority="434" operator="lessThan">
      <formula>0.6499</formula>
    </cfRule>
    <cfRule type="cellIs" dxfId="164" priority="435" operator="greaterThan">
      <formula>1.351</formula>
    </cfRule>
    <cfRule type="cellIs" dxfId="163" priority="436" operator="between">
      <formula>0.65</formula>
      <formula>1.35</formula>
    </cfRule>
  </conditionalFormatting>
  <conditionalFormatting sqref="H185">
    <cfRule type="cellIs" dxfId="162" priority="431" operator="lessThan">
      <formula>0.6499</formula>
    </cfRule>
    <cfRule type="cellIs" dxfId="161" priority="432" operator="greaterThan">
      <formula>1.351</formula>
    </cfRule>
    <cfRule type="cellIs" dxfId="160" priority="433" operator="between">
      <formula>0.65</formula>
      <formula>1.35</formula>
    </cfRule>
  </conditionalFormatting>
  <conditionalFormatting sqref="E49">
    <cfRule type="cellIs" dxfId="159" priority="426" operator="lessThan">
      <formula>0.8</formula>
    </cfRule>
    <cfRule type="cellIs" dxfId="158" priority="427" operator="greaterThan">
      <formula>1.2</formula>
    </cfRule>
    <cfRule type="cellIs" dxfId="157" priority="428" operator="between">
      <formula>0.8</formula>
      <formula>0.9</formula>
    </cfRule>
    <cfRule type="cellIs" dxfId="156" priority="429" operator="between">
      <formula>1.1</formula>
      <formula>1.2</formula>
    </cfRule>
    <cfRule type="cellIs" dxfId="155" priority="430" operator="between">
      <formula>0.9</formula>
      <formula>1.1</formula>
    </cfRule>
  </conditionalFormatting>
  <conditionalFormatting sqref="O53">
    <cfRule type="cellIs" dxfId="154" priority="421" operator="lessThan">
      <formula>0.8</formula>
    </cfRule>
    <cfRule type="cellIs" dxfId="153" priority="422" operator="greaterThan">
      <formula>1.2</formula>
    </cfRule>
    <cfRule type="cellIs" dxfId="152" priority="423" operator="between">
      <formula>0.8</formula>
      <formula>0.9</formula>
    </cfRule>
    <cfRule type="cellIs" dxfId="151" priority="424" operator="between">
      <formula>1.1</formula>
      <formula>1.2</formula>
    </cfRule>
    <cfRule type="cellIs" dxfId="150" priority="425" operator="between">
      <formula>0.9</formula>
      <formula>1.1</formula>
    </cfRule>
  </conditionalFormatting>
  <conditionalFormatting sqref="S57">
    <cfRule type="cellIs" dxfId="149" priority="416" operator="lessThan">
      <formula>0.8</formula>
    </cfRule>
    <cfRule type="cellIs" dxfId="148" priority="417" operator="greaterThan">
      <formula>1.2</formula>
    </cfRule>
    <cfRule type="cellIs" dxfId="147" priority="418" operator="between">
      <formula>0.8</formula>
      <formula>0.9</formula>
    </cfRule>
    <cfRule type="cellIs" dxfId="146" priority="419" operator="between">
      <formula>1.1</formula>
      <formula>1.2</formula>
    </cfRule>
    <cfRule type="cellIs" dxfId="145" priority="420" operator="between">
      <formula>0.9</formula>
      <formula>1.1</formula>
    </cfRule>
  </conditionalFormatting>
  <conditionalFormatting sqref="J59">
    <cfRule type="cellIs" dxfId="144" priority="411" operator="lessThan">
      <formula>0.8</formula>
    </cfRule>
    <cfRule type="cellIs" dxfId="143" priority="412" operator="greaterThan">
      <formula>1.2</formula>
    </cfRule>
    <cfRule type="cellIs" dxfId="142" priority="413" operator="between">
      <formula>0.8</formula>
      <formula>0.9</formula>
    </cfRule>
    <cfRule type="cellIs" dxfId="141" priority="414" operator="between">
      <formula>1.1</formula>
      <formula>1.2</formula>
    </cfRule>
    <cfRule type="cellIs" dxfId="140" priority="415" operator="between">
      <formula>0.9</formula>
      <formula>1.1</formula>
    </cfRule>
  </conditionalFormatting>
  <conditionalFormatting sqref="R59">
    <cfRule type="cellIs" dxfId="139" priority="406" operator="lessThan">
      <formula>0.8</formula>
    </cfRule>
    <cfRule type="cellIs" dxfId="138" priority="407" operator="greaterThan">
      <formula>1.2</formula>
    </cfRule>
    <cfRule type="cellIs" dxfId="137" priority="408" operator="between">
      <formula>0.8</formula>
      <formula>0.9</formula>
    </cfRule>
    <cfRule type="cellIs" dxfId="136" priority="409" operator="between">
      <formula>1.1</formula>
      <formula>1.2</formula>
    </cfRule>
    <cfRule type="cellIs" dxfId="135" priority="410" operator="between">
      <formula>0.9</formula>
      <formula>1.1</formula>
    </cfRule>
  </conditionalFormatting>
  <conditionalFormatting sqref="AD63">
    <cfRule type="cellIs" dxfId="134" priority="401" operator="lessThan">
      <formula>0.8</formula>
    </cfRule>
    <cfRule type="cellIs" dxfId="133" priority="402" operator="greaterThan">
      <formula>1.2</formula>
    </cfRule>
    <cfRule type="cellIs" dxfId="132" priority="403" operator="between">
      <formula>0.8</formula>
      <formula>0.9</formula>
    </cfRule>
    <cfRule type="cellIs" dxfId="131" priority="404" operator="between">
      <formula>1.1</formula>
      <formula>1.2</formula>
    </cfRule>
    <cfRule type="cellIs" dxfId="130" priority="405" operator="between">
      <formula>0.9</formula>
      <formula>1.1</formula>
    </cfRule>
  </conditionalFormatting>
  <conditionalFormatting sqref="D68:AF68">
    <cfRule type="cellIs" dxfId="129" priority="396" operator="lessThan">
      <formula>0.8</formula>
    </cfRule>
    <cfRule type="cellIs" dxfId="128" priority="397" operator="greaterThan">
      <formula>1.2</formula>
    </cfRule>
    <cfRule type="cellIs" dxfId="127" priority="398" operator="between">
      <formula>0.8</formula>
      <formula>0.9</formula>
    </cfRule>
    <cfRule type="cellIs" dxfId="126" priority="399" operator="between">
      <formula>1.1</formula>
      <formula>1.2</formula>
    </cfRule>
    <cfRule type="cellIs" dxfId="125" priority="400" operator="between">
      <formula>0.9</formula>
      <formula>1.1</formula>
    </cfRule>
  </conditionalFormatting>
  <conditionalFormatting sqref="R73:AF73 D73:P73">
    <cfRule type="cellIs" dxfId="124" priority="394" operator="greaterThan">
      <formula>0.205</formula>
    </cfRule>
    <cfRule type="cellIs" dxfId="123" priority="395" operator="lessThan">
      <formula>0.205</formula>
    </cfRule>
  </conditionalFormatting>
  <conditionalFormatting sqref="Q73">
    <cfRule type="cellIs" dxfId="122" priority="392" operator="greaterThan">
      <formula>0.205</formula>
    </cfRule>
    <cfRule type="cellIs" dxfId="121" priority="393" operator="lessThan">
      <formula>0.205</formula>
    </cfRule>
  </conditionalFormatting>
  <conditionalFormatting sqref="R87:AF87 D87:P87">
    <cfRule type="cellIs" dxfId="120" priority="306" operator="greaterThan">
      <formula>0.205</formula>
    </cfRule>
    <cfRule type="cellIs" dxfId="119" priority="307" operator="lessThan">
      <formula>0.205</formula>
    </cfRule>
  </conditionalFormatting>
  <conditionalFormatting sqref="Q87">
    <cfRule type="cellIs" dxfId="118" priority="304" operator="greaterThan">
      <formula>0.205</formula>
    </cfRule>
    <cfRule type="cellIs" dxfId="117" priority="305" operator="lessThan">
      <formula>0.205</formula>
    </cfRule>
  </conditionalFormatting>
  <conditionalFormatting sqref="R120:AF120 D120:P120">
    <cfRule type="cellIs" dxfId="116" priority="302" operator="greaterThan">
      <formula>0.205</formula>
    </cfRule>
    <cfRule type="cellIs" dxfId="115" priority="303" operator="lessThan">
      <formula>0.205</formula>
    </cfRule>
  </conditionalFormatting>
  <conditionalFormatting sqref="Q120">
    <cfRule type="cellIs" dxfId="114" priority="300" operator="greaterThan">
      <formula>0.205</formula>
    </cfRule>
    <cfRule type="cellIs" dxfId="113" priority="301" operator="lessThan">
      <formula>0.205</formula>
    </cfRule>
  </conditionalFormatting>
  <conditionalFormatting sqref="R123:AF123 D123:P123">
    <cfRule type="cellIs" dxfId="112" priority="298" operator="greaterThan">
      <formula>0.205</formula>
    </cfRule>
    <cfRule type="cellIs" dxfId="111" priority="299" operator="lessThan">
      <formula>0.205</formula>
    </cfRule>
  </conditionalFormatting>
  <conditionalFormatting sqref="Q123">
    <cfRule type="cellIs" dxfId="110" priority="296" operator="greaterThan">
      <formula>0.205</formula>
    </cfRule>
    <cfRule type="cellIs" dxfId="109" priority="297" operator="lessThan">
      <formula>0.205</formula>
    </cfRule>
  </conditionalFormatting>
  <conditionalFormatting sqref="R126:AF126 D126:P126">
    <cfRule type="cellIs" dxfId="108" priority="294" operator="greaterThan">
      <formula>0.205</formula>
    </cfRule>
    <cfRule type="cellIs" dxfId="107" priority="295" operator="lessThan">
      <formula>0.205</formula>
    </cfRule>
  </conditionalFormatting>
  <conditionalFormatting sqref="Q126">
    <cfRule type="cellIs" dxfId="106" priority="292" operator="greaterThan">
      <formula>0.205</formula>
    </cfRule>
    <cfRule type="cellIs" dxfId="105" priority="293" operator="lessThan">
      <formula>0.205</formula>
    </cfRule>
  </conditionalFormatting>
  <conditionalFormatting sqref="R140:AF140 D140:P140">
    <cfRule type="cellIs" dxfId="104" priority="290" operator="greaterThan">
      <formula>0.205</formula>
    </cfRule>
    <cfRule type="cellIs" dxfId="103" priority="291" operator="lessThan">
      <formula>0.205</formula>
    </cfRule>
  </conditionalFormatting>
  <conditionalFormatting sqref="Q140">
    <cfRule type="cellIs" dxfId="102" priority="288" operator="greaterThan">
      <formula>0.205</formula>
    </cfRule>
    <cfRule type="cellIs" dxfId="101" priority="289" operator="lessThan">
      <formula>0.205</formula>
    </cfRule>
  </conditionalFormatting>
  <conditionalFormatting sqref="R152:AF152 D152:P152">
    <cfRule type="cellIs" dxfId="100" priority="286" operator="greaterThan">
      <formula>0.205</formula>
    </cfRule>
    <cfRule type="cellIs" dxfId="99" priority="287" operator="lessThan">
      <formula>0.205</formula>
    </cfRule>
  </conditionalFormatting>
  <conditionalFormatting sqref="Q152">
    <cfRule type="cellIs" dxfId="98" priority="284" operator="greaterThan">
      <formula>0.205</formula>
    </cfRule>
    <cfRule type="cellIs" dxfId="97" priority="285" operator="lessThan">
      <formula>0.205</formula>
    </cfRule>
  </conditionalFormatting>
  <conditionalFormatting sqref="R162:AF162 D162:P162">
    <cfRule type="cellIs" dxfId="96" priority="282" operator="greaterThan">
      <formula>0.205</formula>
    </cfRule>
    <cfRule type="cellIs" dxfId="95" priority="283" operator="lessThan">
      <formula>0.205</formula>
    </cfRule>
  </conditionalFormatting>
  <conditionalFormatting sqref="Q162">
    <cfRule type="cellIs" dxfId="94" priority="280" operator="greaterThan">
      <formula>0.205</formula>
    </cfRule>
    <cfRule type="cellIs" dxfId="93" priority="281" operator="lessThan">
      <formula>0.205</formula>
    </cfRule>
  </conditionalFormatting>
  <conditionalFormatting sqref="D166:AF166">
    <cfRule type="cellIs" dxfId="92" priority="267" operator="lessThan">
      <formula>0.6499</formula>
    </cfRule>
    <cfRule type="cellIs" dxfId="91" priority="268" operator="greaterThan">
      <formula>1.351</formula>
    </cfRule>
    <cfRule type="cellIs" dxfId="90" priority="269" operator="between">
      <formula>0.65</formula>
      <formula>1.35</formula>
    </cfRule>
  </conditionalFormatting>
  <conditionalFormatting sqref="D164:AF164">
    <cfRule type="cellIs" dxfId="89" priority="264" operator="lessThan">
      <formula>0.6499</formula>
    </cfRule>
    <cfRule type="cellIs" dxfId="88" priority="265" operator="greaterThan">
      <formula>1.351</formula>
    </cfRule>
    <cfRule type="cellIs" dxfId="87" priority="266" operator="between">
      <formula>0.65</formula>
      <formula>1.35</formula>
    </cfRule>
  </conditionalFormatting>
  <conditionalFormatting sqref="D91:AF91">
    <cfRule type="cellIs" dxfId="86" priority="261" operator="lessThan">
      <formula>0.6499</formula>
    </cfRule>
    <cfRule type="cellIs" dxfId="85" priority="262" operator="greaterThan">
      <formula>1.351</formula>
    </cfRule>
    <cfRule type="cellIs" dxfId="84" priority="263" operator="between">
      <formula>0.65</formula>
      <formula>1.35</formula>
    </cfRule>
  </conditionalFormatting>
  <conditionalFormatting sqref="D89:AF89">
    <cfRule type="cellIs" dxfId="83" priority="258" operator="lessThan">
      <formula>0.6499</formula>
    </cfRule>
    <cfRule type="cellIs" dxfId="82" priority="259" operator="greaterThan">
      <formula>1.351</formula>
    </cfRule>
    <cfRule type="cellIs" dxfId="81" priority="260" operator="between">
      <formula>0.65</formula>
      <formula>1.35</formula>
    </cfRule>
  </conditionalFormatting>
  <conditionalFormatting sqref="D77:AF77">
    <cfRule type="cellIs" dxfId="80" priority="249" operator="lessThan">
      <formula>0.6499</formula>
    </cfRule>
    <cfRule type="cellIs" dxfId="79" priority="250" operator="greaterThan">
      <formula>1.351</formula>
    </cfRule>
    <cfRule type="cellIs" dxfId="78" priority="251" operator="between">
      <formula>0.65</formula>
      <formula>1.35</formula>
    </cfRule>
  </conditionalFormatting>
  <conditionalFormatting sqref="D75:AF75">
    <cfRule type="cellIs" dxfId="77" priority="246" operator="lessThan">
      <formula>0.6499</formula>
    </cfRule>
    <cfRule type="cellIs" dxfId="76" priority="247" operator="greaterThan">
      <formula>1.351</formula>
    </cfRule>
    <cfRule type="cellIs" dxfId="75" priority="248" operator="between">
      <formula>0.65</formula>
      <formula>1.35</formula>
    </cfRule>
  </conditionalFormatting>
  <conditionalFormatting sqref="D93:AF93">
    <cfRule type="cellIs" dxfId="74" priority="236" operator="lessThan">
      <formula>0.8</formula>
    </cfRule>
    <cfRule type="cellIs" dxfId="73" priority="237" operator="greaterThan">
      <formula>1.2</formula>
    </cfRule>
    <cfRule type="cellIs" dxfId="72" priority="238" operator="between">
      <formula>0.8</formula>
      <formula>0.9</formula>
    </cfRule>
    <cfRule type="cellIs" dxfId="71" priority="239" operator="between">
      <formula>1.1</formula>
      <formula>1.2</formula>
    </cfRule>
    <cfRule type="cellIs" dxfId="70" priority="240" operator="between">
      <formula>0.9</formula>
      <formula>1.1</formula>
    </cfRule>
  </conditionalFormatting>
  <conditionalFormatting sqref="D168:AF168">
    <cfRule type="cellIs" dxfId="69" priority="231" operator="lessThan">
      <formula>0.8</formula>
    </cfRule>
    <cfRule type="cellIs" dxfId="68" priority="232" operator="greaterThan">
      <formula>1.2</formula>
    </cfRule>
    <cfRule type="cellIs" dxfId="67" priority="233" operator="between">
      <formula>0.8</formula>
      <formula>0.9</formula>
    </cfRule>
    <cfRule type="cellIs" dxfId="66" priority="234" operator="between">
      <formula>1.1</formula>
      <formula>1.2</formula>
    </cfRule>
    <cfRule type="cellIs" dxfId="65" priority="235" operator="between">
      <formula>0.9</formula>
      <formula>1.1</formula>
    </cfRule>
  </conditionalFormatting>
  <conditionalFormatting sqref="D135:AF135">
    <cfRule type="cellIs" dxfId="64" priority="211" operator="lessThan">
      <formula>0.8</formula>
    </cfRule>
    <cfRule type="cellIs" dxfId="63" priority="212" operator="greaterThan">
      <formula>1.2</formula>
    </cfRule>
    <cfRule type="cellIs" dxfId="62" priority="213" operator="between">
      <formula>0.8</formula>
      <formula>0.9</formula>
    </cfRule>
    <cfRule type="cellIs" dxfId="61" priority="214" operator="between">
      <formula>1.1</formula>
      <formula>1.2</formula>
    </cfRule>
    <cfRule type="cellIs" dxfId="60" priority="215" operator="between">
      <formula>0.9</formula>
      <formula>1.1</formula>
    </cfRule>
  </conditionalFormatting>
  <conditionalFormatting sqref="D112:AF112">
    <cfRule type="cellIs" dxfId="59" priority="206" operator="lessThan">
      <formula>0.8</formula>
    </cfRule>
    <cfRule type="cellIs" dxfId="58" priority="207" operator="greaterThan">
      <formula>1.2</formula>
    </cfRule>
    <cfRule type="cellIs" dxfId="57" priority="208" operator="between">
      <formula>0.8</formula>
      <formula>0.9</formula>
    </cfRule>
    <cfRule type="cellIs" dxfId="56" priority="209" operator="between">
      <formula>1.1</formula>
      <formula>1.2</formula>
    </cfRule>
    <cfRule type="cellIs" dxfId="55" priority="210" operator="between">
      <formula>0.9</formula>
      <formula>1.1</formula>
    </cfRule>
  </conditionalFormatting>
  <conditionalFormatting sqref="D98:AF98">
    <cfRule type="cellIs" dxfId="54" priority="201" operator="lessThan">
      <formula>0.8</formula>
    </cfRule>
    <cfRule type="cellIs" dxfId="53" priority="202" operator="greaterThan">
      <formula>1.2</formula>
    </cfRule>
    <cfRule type="cellIs" dxfId="52" priority="203" operator="between">
      <formula>0.8</formula>
      <formula>0.9</formula>
    </cfRule>
    <cfRule type="cellIs" dxfId="51" priority="204" operator="between">
      <formula>1.1</formula>
      <formula>1.2</formula>
    </cfRule>
    <cfRule type="cellIs" dxfId="50" priority="205" operator="between">
      <formula>0.9</formula>
      <formula>1.1</formula>
    </cfRule>
  </conditionalFormatting>
  <conditionalFormatting sqref="D83:AF83">
    <cfRule type="cellIs" dxfId="49" priority="196" operator="lessThan">
      <formula>0.8</formula>
    </cfRule>
    <cfRule type="cellIs" dxfId="48" priority="197" operator="greaterThan">
      <formula>1.2</formula>
    </cfRule>
    <cfRule type="cellIs" dxfId="47" priority="198" operator="between">
      <formula>0.8</formula>
      <formula>0.9</formula>
    </cfRule>
    <cfRule type="cellIs" dxfId="46" priority="199" operator="between">
      <formula>1.1</formula>
      <formula>1.2</formula>
    </cfRule>
    <cfRule type="cellIs" dxfId="45" priority="200" operator="between">
      <formula>0.9</formula>
      <formula>1.1</formula>
    </cfRule>
  </conditionalFormatting>
  <conditionalFormatting sqref="D79:AF79">
    <cfRule type="cellIs" dxfId="44" priority="156" operator="lessThan">
      <formula>0.8</formula>
    </cfRule>
    <cfRule type="cellIs" dxfId="43" priority="157" operator="greaterThan">
      <formula>1.2</formula>
    </cfRule>
    <cfRule type="cellIs" dxfId="42" priority="158" operator="between">
      <formula>0.8</formula>
      <formula>0.9</formula>
    </cfRule>
    <cfRule type="cellIs" dxfId="41" priority="159" operator="between">
      <formula>1.1</formula>
      <formula>1.2</formula>
    </cfRule>
    <cfRule type="cellIs" dxfId="40" priority="160" operator="between">
      <formula>0.9</formula>
      <formula>1.1</formula>
    </cfRule>
  </conditionalFormatting>
  <conditionalFormatting sqref="D117:P117 R117:AF117">
    <cfRule type="cellIs" dxfId="39" priority="111" operator="greaterThan">
      <formula>1.3</formula>
    </cfRule>
    <cfRule type="cellIs" dxfId="38" priority="112" operator="lessThan">
      <formula>0.7</formula>
    </cfRule>
    <cfRule type="cellIs" dxfId="37" priority="113" operator="between">
      <formula>0.7</formula>
      <formula>0.8</formula>
    </cfRule>
    <cfRule type="cellIs" dxfId="36" priority="114" operator="between">
      <formula>1.2</formula>
      <formula>1.3</formula>
    </cfRule>
    <cfRule type="cellIs" dxfId="35" priority="115" operator="between">
      <formula>0.8</formula>
      <formula>1.2</formula>
    </cfRule>
  </conditionalFormatting>
  <conditionalFormatting sqref="D129:P129 R129:AF129">
    <cfRule type="cellIs" dxfId="34" priority="106" operator="greaterThan">
      <formula>1.3</formula>
    </cfRule>
    <cfRule type="cellIs" dxfId="33" priority="107" operator="lessThan">
      <formula>0.7</formula>
    </cfRule>
    <cfRule type="cellIs" dxfId="32" priority="108" operator="between">
      <formula>0.7</formula>
      <formula>0.8</formula>
    </cfRule>
    <cfRule type="cellIs" dxfId="31" priority="109" operator="between">
      <formula>1.2</formula>
      <formula>1.3</formula>
    </cfRule>
    <cfRule type="cellIs" dxfId="30" priority="110" operator="between">
      <formula>0.8</formula>
      <formula>1.2</formula>
    </cfRule>
  </conditionalFormatting>
  <conditionalFormatting sqref="D132:P132 R132:AF132">
    <cfRule type="cellIs" dxfId="29" priority="101" operator="greaterThan">
      <formula>1.3</formula>
    </cfRule>
    <cfRule type="cellIs" dxfId="28" priority="102" operator="lessThan">
      <formula>0.7</formula>
    </cfRule>
    <cfRule type="cellIs" dxfId="27" priority="103" operator="between">
      <formula>0.7</formula>
      <formula>0.8</formula>
    </cfRule>
    <cfRule type="cellIs" dxfId="26" priority="104" operator="between">
      <formula>1.2</formula>
      <formula>1.3</formula>
    </cfRule>
    <cfRule type="cellIs" dxfId="25" priority="105" operator="between">
      <formula>0.8</formula>
      <formula>1.2</formula>
    </cfRule>
  </conditionalFormatting>
  <conditionalFormatting sqref="D143:P143 R143:AF143">
    <cfRule type="cellIs" dxfId="24" priority="96" operator="greaterThan">
      <formula>1.3</formula>
    </cfRule>
    <cfRule type="cellIs" dxfId="23" priority="97" operator="lessThan">
      <formula>0.7</formula>
    </cfRule>
    <cfRule type="cellIs" dxfId="22" priority="98" operator="between">
      <formula>0.7</formula>
      <formula>0.8</formula>
    </cfRule>
    <cfRule type="cellIs" dxfId="21" priority="99" operator="between">
      <formula>1.2</formula>
      <formula>1.3</formula>
    </cfRule>
    <cfRule type="cellIs" dxfId="20" priority="100" operator="between">
      <formula>0.8</formula>
      <formula>1.2</formula>
    </cfRule>
  </conditionalFormatting>
  <conditionalFormatting sqref="D146:P146 R146:AF146">
    <cfRule type="cellIs" dxfId="19" priority="91" operator="greaterThan">
      <formula>1.3</formula>
    </cfRule>
    <cfRule type="cellIs" dxfId="18" priority="92" operator="lessThan">
      <formula>0.7</formula>
    </cfRule>
    <cfRule type="cellIs" dxfId="17" priority="93" operator="between">
      <formula>0.7</formula>
      <formula>0.8</formula>
    </cfRule>
    <cfRule type="cellIs" dxfId="16" priority="94" operator="between">
      <formula>1.2</formula>
      <formula>1.3</formula>
    </cfRule>
    <cfRule type="cellIs" dxfId="15" priority="95" operator="between">
      <formula>0.8</formula>
      <formula>1.2</formula>
    </cfRule>
  </conditionalFormatting>
  <conditionalFormatting sqref="D149:P149 R149:AF149">
    <cfRule type="cellIs" dxfId="14" priority="86" operator="greaterThan">
      <formula>1.3</formula>
    </cfRule>
    <cfRule type="cellIs" dxfId="13" priority="87" operator="lessThan">
      <formula>0.7</formula>
    </cfRule>
    <cfRule type="cellIs" dxfId="12" priority="88" operator="between">
      <formula>0.7</formula>
      <formula>0.8</formula>
    </cfRule>
    <cfRule type="cellIs" dxfId="11" priority="89" operator="between">
      <formula>1.2</formula>
      <formula>1.3</formula>
    </cfRule>
    <cfRule type="cellIs" dxfId="10" priority="90" operator="between">
      <formula>0.8</formula>
      <formula>1.2</formula>
    </cfRule>
  </conditionalFormatting>
  <conditionalFormatting sqref="D155:P155 R155:AF155">
    <cfRule type="cellIs" dxfId="9" priority="6" operator="greaterThan">
      <formula>1.3</formula>
    </cfRule>
    <cfRule type="cellIs" dxfId="8" priority="7" operator="lessThan">
      <formula>0.7</formula>
    </cfRule>
    <cfRule type="cellIs" dxfId="7" priority="8" operator="between">
      <formula>0.7</formula>
      <formula>0.8</formula>
    </cfRule>
    <cfRule type="cellIs" dxfId="6" priority="9" operator="between">
      <formula>1.2</formula>
      <formula>1.3</formula>
    </cfRule>
    <cfRule type="cellIs" dxfId="5" priority="10" operator="between">
      <formula>0.8</formula>
      <formula>1.2</formula>
    </cfRule>
  </conditionalFormatting>
  <conditionalFormatting sqref="D158:P158 R158:AF158">
    <cfRule type="cellIs" dxfId="4" priority="1" operator="greaterThan">
      <formula>1.3</formula>
    </cfRule>
    <cfRule type="cellIs" dxfId="3" priority="2" operator="lessThan">
      <formula>0.7</formula>
    </cfRule>
    <cfRule type="cellIs" dxfId="2" priority="3" operator="between">
      <formula>0.7</formula>
      <formula>0.8</formula>
    </cfRule>
    <cfRule type="cellIs" dxfId="1" priority="4" operator="between">
      <formula>1.2</formula>
      <formula>1.3</formula>
    </cfRule>
    <cfRule type="cellIs" dxfId="0" priority="5" operator="between">
      <formula>0.8</formula>
      <formula>1.2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CA7FD-9CA5-4A0B-9EFF-3097D340190D}">
  <dimension ref="A2:BS89"/>
  <sheetViews>
    <sheetView topLeftCell="A21" workbookViewId="0"/>
  </sheetViews>
  <sheetFormatPr defaultRowHeight="14.6" x14ac:dyDescent="0.4"/>
  <cols>
    <col min="1" max="1" width="55.53515625" bestFit="1" customWidth="1"/>
    <col min="2" max="2" width="8.84375" customWidth="1"/>
    <col min="3" max="3" width="14.84375" bestFit="1" customWidth="1"/>
    <col min="4" max="4" width="7.3828125" customWidth="1"/>
    <col min="5" max="5" width="9.53515625" bestFit="1" customWidth="1"/>
    <col min="6" max="6" width="13.69140625" bestFit="1" customWidth="1"/>
    <col min="7" max="7" width="17.3046875" bestFit="1" customWidth="1"/>
    <col min="8" max="8" width="11.3828125" bestFit="1" customWidth="1"/>
    <col min="9" max="9" width="11.15234375" bestFit="1" customWidth="1"/>
    <col min="10" max="10" width="19.69140625" bestFit="1" customWidth="1"/>
    <col min="11" max="11" width="19.3046875" bestFit="1" customWidth="1"/>
    <col min="12" max="12" width="19.53515625" bestFit="1" customWidth="1"/>
    <col min="13" max="13" width="18.53515625" bestFit="1" customWidth="1"/>
    <col min="14" max="14" width="19.53515625" bestFit="1" customWidth="1"/>
    <col min="15" max="15" width="19.69140625" bestFit="1" customWidth="1"/>
    <col min="16" max="16" width="19.53515625" bestFit="1" customWidth="1"/>
    <col min="17" max="18" width="19.69140625" bestFit="1" customWidth="1"/>
    <col min="19" max="19" width="19.3046875" bestFit="1" customWidth="1"/>
    <col min="20" max="20" width="19.69140625" bestFit="1" customWidth="1"/>
    <col min="21" max="21" width="19.53515625" bestFit="1" customWidth="1"/>
    <col min="22" max="22" width="18.53515625" bestFit="1" customWidth="1"/>
    <col min="23" max="23" width="18.84375" bestFit="1" customWidth="1"/>
    <col min="24" max="24" width="20.15234375" bestFit="1" customWidth="1"/>
    <col min="25" max="26" width="20.3046875" bestFit="1" customWidth="1"/>
    <col min="27" max="27" width="19.84375" bestFit="1" customWidth="1"/>
    <col min="28" max="28" width="19.3828125" bestFit="1" customWidth="1"/>
    <col min="29" max="29" width="18.53515625" bestFit="1" customWidth="1"/>
    <col min="30" max="30" width="19.69140625" bestFit="1" customWidth="1"/>
    <col min="31" max="31" width="18.3828125" bestFit="1" customWidth="1"/>
    <col min="32" max="33" width="19.53515625" bestFit="1" customWidth="1"/>
    <col min="34" max="34" width="19" bestFit="1" customWidth="1"/>
    <col min="35" max="35" width="19.53515625" bestFit="1" customWidth="1"/>
    <col min="36" max="36" width="19.15234375" bestFit="1" customWidth="1"/>
    <col min="37" max="37" width="19" bestFit="1" customWidth="1"/>
    <col min="38" max="38" width="18.69140625" bestFit="1" customWidth="1"/>
    <col min="39" max="39" width="19.53515625" bestFit="1" customWidth="1"/>
    <col min="40" max="40" width="19" bestFit="1" customWidth="1"/>
    <col min="41" max="41" width="20.84375" bestFit="1" customWidth="1"/>
    <col min="42" max="42" width="19" bestFit="1" customWidth="1"/>
    <col min="43" max="43" width="16.3828125" bestFit="1" customWidth="1"/>
    <col min="44" max="44" width="16" bestFit="1" customWidth="1"/>
    <col min="45" max="45" width="16.3046875" bestFit="1" customWidth="1"/>
    <col min="46" max="46" width="15.3046875" bestFit="1" customWidth="1"/>
    <col min="47" max="47" width="16.3046875" bestFit="1" customWidth="1"/>
    <col min="48" max="48" width="16.3828125" bestFit="1" customWidth="1"/>
    <col min="49" max="49" width="16.3046875" bestFit="1" customWidth="1"/>
    <col min="50" max="51" width="16.3828125" bestFit="1" customWidth="1"/>
    <col min="52" max="52" width="16" bestFit="1" customWidth="1"/>
    <col min="53" max="53" width="16.3828125" bestFit="1" customWidth="1"/>
    <col min="54" max="54" width="16.3046875" bestFit="1" customWidth="1"/>
    <col min="55" max="55" width="15.3046875" bestFit="1" customWidth="1"/>
    <col min="56" max="56" width="15.53515625" bestFit="1" customWidth="1"/>
    <col min="57" max="57" width="16.84375" bestFit="1" customWidth="1"/>
    <col min="58" max="59" width="17" bestFit="1" customWidth="1"/>
    <col min="60" max="60" width="16.53515625" bestFit="1" customWidth="1"/>
    <col min="61" max="61" width="16.15234375" bestFit="1" customWidth="1"/>
    <col min="62" max="62" width="15.3046875" bestFit="1" customWidth="1"/>
    <col min="63" max="63" width="16.3828125" bestFit="1" customWidth="1"/>
    <col min="64" max="64" width="15.15234375" bestFit="1" customWidth="1"/>
    <col min="65" max="66" width="16.3046875" bestFit="1" customWidth="1"/>
    <col min="67" max="67" width="15.69140625" bestFit="1" customWidth="1"/>
    <col min="68" max="68" width="15.84375" bestFit="1" customWidth="1"/>
    <col min="69" max="69" width="15.69140625" bestFit="1" customWidth="1"/>
    <col min="70" max="70" width="15.3828125" bestFit="1" customWidth="1"/>
    <col min="71" max="71" width="16.3046875" bestFit="1" customWidth="1"/>
  </cols>
  <sheetData>
    <row r="2" spans="1:71" x14ac:dyDescent="0.4">
      <c r="A2" t="s">
        <v>0</v>
      </c>
    </row>
    <row r="4" spans="1:71" x14ac:dyDescent="0.4">
      <c r="A4" t="s">
        <v>1</v>
      </c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11</v>
      </c>
      <c r="L4" t="s">
        <v>12</v>
      </c>
      <c r="M4" t="s">
        <v>13</v>
      </c>
      <c r="N4" t="s">
        <v>14</v>
      </c>
      <c r="O4" t="s">
        <v>15</v>
      </c>
      <c r="P4" t="s">
        <v>16</v>
      </c>
      <c r="Q4" t="s">
        <v>17</v>
      </c>
      <c r="R4" t="s">
        <v>18</v>
      </c>
      <c r="S4" t="s">
        <v>19</v>
      </c>
      <c r="T4" t="s">
        <v>20</v>
      </c>
      <c r="U4" t="s">
        <v>21</v>
      </c>
      <c r="V4" t="s">
        <v>22</v>
      </c>
      <c r="W4" t="s">
        <v>23</v>
      </c>
      <c r="X4" t="s">
        <v>24</v>
      </c>
      <c r="Y4" t="s">
        <v>25</v>
      </c>
      <c r="Z4" t="s">
        <v>26</v>
      </c>
      <c r="AA4" t="s">
        <v>27</v>
      </c>
      <c r="AB4" t="s">
        <v>28</v>
      </c>
      <c r="AC4" t="s">
        <v>29</v>
      </c>
      <c r="AD4" t="s">
        <v>30</v>
      </c>
      <c r="AE4" t="s">
        <v>31</v>
      </c>
      <c r="AF4" t="s">
        <v>32</v>
      </c>
      <c r="AG4" t="s">
        <v>33</v>
      </c>
      <c r="AH4" t="s">
        <v>34</v>
      </c>
      <c r="AI4" t="s">
        <v>35</v>
      </c>
      <c r="AJ4" t="s">
        <v>36</v>
      </c>
      <c r="AK4" t="s">
        <v>37</v>
      </c>
      <c r="AL4" t="s">
        <v>38</v>
      </c>
      <c r="AM4" t="s">
        <v>39</v>
      </c>
      <c r="AN4" t="s">
        <v>40</v>
      </c>
      <c r="AO4" t="s">
        <v>41</v>
      </c>
      <c r="AP4" t="s">
        <v>42</v>
      </c>
      <c r="AQ4" t="s">
        <v>43</v>
      </c>
      <c r="AR4" t="s">
        <v>44</v>
      </c>
      <c r="AS4" t="s">
        <v>45</v>
      </c>
      <c r="AT4" t="s">
        <v>46</v>
      </c>
      <c r="AU4" t="s">
        <v>47</v>
      </c>
      <c r="AV4" t="s">
        <v>48</v>
      </c>
      <c r="AW4" t="s">
        <v>49</v>
      </c>
      <c r="AX4" t="s">
        <v>50</v>
      </c>
      <c r="AY4" t="s">
        <v>51</v>
      </c>
      <c r="AZ4" t="s">
        <v>52</v>
      </c>
      <c r="BA4" t="s">
        <v>53</v>
      </c>
      <c r="BB4" t="s">
        <v>54</v>
      </c>
      <c r="BC4" t="s">
        <v>55</v>
      </c>
      <c r="BD4" t="s">
        <v>56</v>
      </c>
      <c r="BE4" t="s">
        <v>57</v>
      </c>
      <c r="BF4" t="s">
        <v>58</v>
      </c>
      <c r="BG4" t="s">
        <v>59</v>
      </c>
      <c r="BH4" t="s">
        <v>60</v>
      </c>
      <c r="BI4" t="s">
        <v>61</v>
      </c>
      <c r="BJ4" t="s">
        <v>62</v>
      </c>
      <c r="BK4" t="s">
        <v>63</v>
      </c>
      <c r="BL4" t="s">
        <v>64</v>
      </c>
      <c r="BM4" t="s">
        <v>65</v>
      </c>
      <c r="BN4" t="s">
        <v>66</v>
      </c>
      <c r="BO4" t="s">
        <v>67</v>
      </c>
      <c r="BP4" t="s">
        <v>68</v>
      </c>
      <c r="BQ4" t="s">
        <v>69</v>
      </c>
      <c r="BR4" t="s">
        <v>70</v>
      </c>
      <c r="BS4" t="s">
        <v>71</v>
      </c>
    </row>
    <row r="5" spans="1:71" x14ac:dyDescent="0.4">
      <c r="A5" s="1" t="s">
        <v>72</v>
      </c>
      <c r="B5" s="1" t="s">
        <v>73</v>
      </c>
      <c r="C5" s="2">
        <v>45551.392222222225</v>
      </c>
      <c r="J5" t="s">
        <v>74</v>
      </c>
      <c r="K5" t="s">
        <v>74</v>
      </c>
      <c r="L5" t="s">
        <v>74</v>
      </c>
      <c r="M5" t="s">
        <v>74</v>
      </c>
      <c r="N5" t="s">
        <v>74</v>
      </c>
      <c r="O5" t="s">
        <v>74</v>
      </c>
      <c r="P5" t="s">
        <v>74</v>
      </c>
      <c r="Q5" t="s">
        <v>74</v>
      </c>
      <c r="R5" t="s">
        <v>74</v>
      </c>
      <c r="S5" t="s">
        <v>74</v>
      </c>
      <c r="T5" t="s">
        <v>74</v>
      </c>
      <c r="U5" t="s">
        <v>74</v>
      </c>
      <c r="V5" t="s">
        <v>74</v>
      </c>
      <c r="W5" t="s">
        <v>74</v>
      </c>
      <c r="X5" t="s">
        <v>74</v>
      </c>
      <c r="Y5" t="s">
        <v>74</v>
      </c>
      <c r="Z5" t="s">
        <v>74</v>
      </c>
      <c r="AA5" t="s">
        <v>74</v>
      </c>
      <c r="AB5" t="s">
        <v>74</v>
      </c>
      <c r="AC5" t="s">
        <v>74</v>
      </c>
      <c r="AD5" t="s">
        <v>74</v>
      </c>
      <c r="AE5" t="s">
        <v>74</v>
      </c>
      <c r="AF5" t="s">
        <v>74</v>
      </c>
      <c r="AG5" t="s">
        <v>74</v>
      </c>
      <c r="AH5" t="s">
        <v>74</v>
      </c>
      <c r="AI5" t="s">
        <v>74</v>
      </c>
      <c r="AJ5" t="s">
        <v>74</v>
      </c>
      <c r="AK5" t="s">
        <v>74</v>
      </c>
      <c r="AL5" t="s">
        <v>74</v>
      </c>
      <c r="AM5" t="s">
        <v>74</v>
      </c>
      <c r="AN5" t="s">
        <v>75</v>
      </c>
      <c r="AO5" t="s">
        <v>75</v>
      </c>
      <c r="AP5" t="s">
        <v>75</v>
      </c>
    </row>
    <row r="6" spans="1:71" x14ac:dyDescent="0.4">
      <c r="A6" s="1" t="s">
        <v>76</v>
      </c>
      <c r="B6" s="1" t="s">
        <v>77</v>
      </c>
      <c r="C6" s="2">
        <v>45551.393969907411</v>
      </c>
      <c r="J6" t="s">
        <v>78</v>
      </c>
      <c r="K6" t="s">
        <v>78</v>
      </c>
      <c r="L6" t="s">
        <v>78</v>
      </c>
      <c r="M6" t="s">
        <v>78</v>
      </c>
      <c r="N6" t="s">
        <v>78</v>
      </c>
      <c r="O6" t="s">
        <v>78</v>
      </c>
      <c r="P6" t="s">
        <v>78</v>
      </c>
      <c r="Q6" t="s">
        <v>78</v>
      </c>
      <c r="R6" t="s">
        <v>78</v>
      </c>
      <c r="S6" t="s">
        <v>78</v>
      </c>
      <c r="T6" t="s">
        <v>78</v>
      </c>
      <c r="U6" t="s">
        <v>78</v>
      </c>
      <c r="V6" t="s">
        <v>78</v>
      </c>
      <c r="W6" t="s">
        <v>78</v>
      </c>
      <c r="X6" t="s">
        <v>78</v>
      </c>
      <c r="Y6" t="s">
        <v>78</v>
      </c>
      <c r="Z6" t="s">
        <v>78</v>
      </c>
      <c r="AA6" t="s">
        <v>78</v>
      </c>
      <c r="AB6" t="s">
        <v>78</v>
      </c>
      <c r="AC6" t="s">
        <v>78</v>
      </c>
      <c r="AD6" t="s">
        <v>78</v>
      </c>
      <c r="AE6" t="s">
        <v>78</v>
      </c>
      <c r="AF6" t="s">
        <v>78</v>
      </c>
      <c r="AG6" t="s">
        <v>78</v>
      </c>
      <c r="AH6" t="s">
        <v>78</v>
      </c>
      <c r="AI6" t="s">
        <v>78</v>
      </c>
      <c r="AJ6" t="s">
        <v>78</v>
      </c>
      <c r="AK6" t="s">
        <v>78</v>
      </c>
      <c r="AL6" t="s">
        <v>78</v>
      </c>
      <c r="AM6" t="s">
        <v>78</v>
      </c>
      <c r="AN6" t="s">
        <v>79</v>
      </c>
      <c r="AO6" t="s">
        <v>79</v>
      </c>
      <c r="AP6" t="s">
        <v>79</v>
      </c>
    </row>
    <row r="7" spans="1:71" x14ac:dyDescent="0.4">
      <c r="A7" s="1" t="s">
        <v>80</v>
      </c>
      <c r="B7" s="1" t="s">
        <v>77</v>
      </c>
      <c r="C7" s="2">
        <v>45551.39571759259</v>
      </c>
      <c r="J7" t="s">
        <v>81</v>
      </c>
      <c r="K7" t="s">
        <v>81</v>
      </c>
      <c r="L7" t="s">
        <v>81</v>
      </c>
      <c r="M7" t="s">
        <v>81</v>
      </c>
      <c r="N7" t="s">
        <v>81</v>
      </c>
      <c r="O7" t="s">
        <v>81</v>
      </c>
      <c r="P7" t="s">
        <v>81</v>
      </c>
      <c r="Q7" t="s">
        <v>81</v>
      </c>
      <c r="R7" t="s">
        <v>81</v>
      </c>
      <c r="S7" t="s">
        <v>81</v>
      </c>
      <c r="T7" t="s">
        <v>81</v>
      </c>
      <c r="U7" t="s">
        <v>81</v>
      </c>
      <c r="V7" t="s">
        <v>81</v>
      </c>
      <c r="W7" t="s">
        <v>81</v>
      </c>
      <c r="X7" t="s">
        <v>81</v>
      </c>
      <c r="Y7" t="s">
        <v>81</v>
      </c>
      <c r="Z7" t="s">
        <v>81</v>
      </c>
      <c r="AA7" t="s">
        <v>81</v>
      </c>
      <c r="AB7" t="s">
        <v>81</v>
      </c>
      <c r="AC7" t="s">
        <v>81</v>
      </c>
      <c r="AD7" t="s">
        <v>81</v>
      </c>
      <c r="AE7" t="s">
        <v>81</v>
      </c>
      <c r="AF7" t="s">
        <v>81</v>
      </c>
      <c r="AG7" t="s">
        <v>81</v>
      </c>
      <c r="AH7" t="s">
        <v>81</v>
      </c>
      <c r="AI7" t="s">
        <v>81</v>
      </c>
      <c r="AJ7" t="s">
        <v>81</v>
      </c>
      <c r="AK7" t="s">
        <v>81</v>
      </c>
      <c r="AL7" t="s">
        <v>81</v>
      </c>
      <c r="AM7" t="s">
        <v>81</v>
      </c>
      <c r="AN7" t="s">
        <v>79</v>
      </c>
      <c r="AO7" t="s">
        <v>75</v>
      </c>
      <c r="AP7" t="s">
        <v>75</v>
      </c>
    </row>
    <row r="8" spans="1:71" x14ac:dyDescent="0.4">
      <c r="A8" s="1" t="s">
        <v>82</v>
      </c>
      <c r="B8" s="1" t="s">
        <v>77</v>
      </c>
      <c r="C8" s="2">
        <v>45551.397465277776</v>
      </c>
      <c r="J8" t="s">
        <v>83</v>
      </c>
      <c r="K8" t="s">
        <v>83</v>
      </c>
      <c r="L8" t="s">
        <v>83</v>
      </c>
      <c r="M8" t="s">
        <v>83</v>
      </c>
      <c r="N8" t="s">
        <v>83</v>
      </c>
      <c r="O8" t="s">
        <v>83</v>
      </c>
      <c r="P8" t="s">
        <v>83</v>
      </c>
      <c r="Q8" t="s">
        <v>83</v>
      </c>
      <c r="R8" t="s">
        <v>83</v>
      </c>
      <c r="S8" t="s">
        <v>83</v>
      </c>
      <c r="T8" t="s">
        <v>83</v>
      </c>
      <c r="U8" t="s">
        <v>83</v>
      </c>
      <c r="V8" t="s">
        <v>83</v>
      </c>
      <c r="W8" t="s">
        <v>83</v>
      </c>
      <c r="X8" t="s">
        <v>83</v>
      </c>
      <c r="Y8" t="s">
        <v>83</v>
      </c>
      <c r="Z8" t="s">
        <v>83</v>
      </c>
      <c r="AA8" t="s">
        <v>83</v>
      </c>
      <c r="AB8" t="s">
        <v>83</v>
      </c>
      <c r="AC8" t="s">
        <v>83</v>
      </c>
      <c r="AD8" t="s">
        <v>83</v>
      </c>
      <c r="AE8" t="s">
        <v>83</v>
      </c>
      <c r="AF8" t="s">
        <v>83</v>
      </c>
      <c r="AG8" t="s">
        <v>83</v>
      </c>
      <c r="AH8" t="s">
        <v>83</v>
      </c>
      <c r="AI8" t="s">
        <v>83</v>
      </c>
      <c r="AJ8" t="s">
        <v>83</v>
      </c>
      <c r="AK8" t="s">
        <v>83</v>
      </c>
      <c r="AL8" t="s">
        <v>83</v>
      </c>
      <c r="AM8" t="s">
        <v>83</v>
      </c>
      <c r="AN8" t="s">
        <v>75</v>
      </c>
      <c r="AO8" t="s">
        <v>75</v>
      </c>
      <c r="AP8" t="s">
        <v>84</v>
      </c>
    </row>
    <row r="9" spans="1:71" x14ac:dyDescent="0.4">
      <c r="A9" s="1" t="s">
        <v>85</v>
      </c>
      <c r="B9" s="1" t="s">
        <v>77</v>
      </c>
      <c r="C9" s="2">
        <v>45551.399212962962</v>
      </c>
      <c r="J9" t="s">
        <v>86</v>
      </c>
      <c r="K9" t="s">
        <v>86</v>
      </c>
      <c r="L9" t="s">
        <v>86</v>
      </c>
      <c r="M9" t="s">
        <v>86</v>
      </c>
      <c r="N9" t="s">
        <v>86</v>
      </c>
      <c r="O9" t="s">
        <v>86</v>
      </c>
      <c r="P9" t="s">
        <v>86</v>
      </c>
      <c r="Q9" t="s">
        <v>86</v>
      </c>
      <c r="R9" t="s">
        <v>86</v>
      </c>
      <c r="S9" t="s">
        <v>86</v>
      </c>
      <c r="T9" t="s">
        <v>86</v>
      </c>
      <c r="U9" t="s">
        <v>86</v>
      </c>
      <c r="V9" t="s">
        <v>86</v>
      </c>
      <c r="W9" t="s">
        <v>86</v>
      </c>
      <c r="X9" t="s">
        <v>86</v>
      </c>
      <c r="Y9" t="s">
        <v>86</v>
      </c>
      <c r="Z9" t="s">
        <v>86</v>
      </c>
      <c r="AA9" t="s">
        <v>86</v>
      </c>
      <c r="AB9" t="s">
        <v>86</v>
      </c>
      <c r="AC9" t="s">
        <v>86</v>
      </c>
      <c r="AD9" t="s">
        <v>86</v>
      </c>
      <c r="AE9" t="s">
        <v>86</v>
      </c>
      <c r="AF9" t="s">
        <v>86</v>
      </c>
      <c r="AG9" t="s">
        <v>86</v>
      </c>
      <c r="AH9" t="s">
        <v>86</v>
      </c>
      <c r="AI9" t="s">
        <v>86</v>
      </c>
      <c r="AJ9" t="s">
        <v>86</v>
      </c>
      <c r="AK9" t="s">
        <v>86</v>
      </c>
      <c r="AL9" t="s">
        <v>86</v>
      </c>
      <c r="AM9" t="s">
        <v>86</v>
      </c>
      <c r="AN9" t="s">
        <v>79</v>
      </c>
      <c r="AO9" t="s">
        <v>84</v>
      </c>
      <c r="AP9" t="s">
        <v>84</v>
      </c>
    </row>
    <row r="10" spans="1:71" x14ac:dyDescent="0.4">
      <c r="A10" s="1" t="s">
        <v>87</v>
      </c>
      <c r="B10" s="1" t="s">
        <v>77</v>
      </c>
      <c r="C10" s="2">
        <v>45551.400960648149</v>
      </c>
      <c r="J10" t="s">
        <v>88</v>
      </c>
      <c r="K10" t="s">
        <v>88</v>
      </c>
      <c r="L10" t="s">
        <v>88</v>
      </c>
      <c r="M10" t="s">
        <v>88</v>
      </c>
      <c r="N10" t="s">
        <v>88</v>
      </c>
      <c r="O10" t="s">
        <v>88</v>
      </c>
      <c r="P10" t="s">
        <v>88</v>
      </c>
      <c r="Q10" t="s">
        <v>88</v>
      </c>
      <c r="R10" t="s">
        <v>88</v>
      </c>
      <c r="S10" t="s">
        <v>88</v>
      </c>
      <c r="T10" t="s">
        <v>88</v>
      </c>
      <c r="U10" t="s">
        <v>88</v>
      </c>
      <c r="V10" t="s">
        <v>88</v>
      </c>
      <c r="W10" t="s">
        <v>88</v>
      </c>
      <c r="X10" t="s">
        <v>88</v>
      </c>
      <c r="Y10" t="s">
        <v>88</v>
      </c>
      <c r="Z10" t="s">
        <v>88</v>
      </c>
      <c r="AA10" t="s">
        <v>88</v>
      </c>
      <c r="AB10" t="s">
        <v>88</v>
      </c>
      <c r="AC10" t="s">
        <v>88</v>
      </c>
      <c r="AD10" t="s">
        <v>88</v>
      </c>
      <c r="AE10" t="s">
        <v>88</v>
      </c>
      <c r="AF10" t="s">
        <v>88</v>
      </c>
      <c r="AG10" t="s">
        <v>88</v>
      </c>
      <c r="AH10" t="s">
        <v>88</v>
      </c>
      <c r="AI10" t="s">
        <v>88</v>
      </c>
      <c r="AJ10" t="s">
        <v>88</v>
      </c>
      <c r="AK10" t="s">
        <v>88</v>
      </c>
      <c r="AL10" t="s">
        <v>88</v>
      </c>
      <c r="AM10" t="s">
        <v>88</v>
      </c>
      <c r="AN10" t="s">
        <v>75</v>
      </c>
      <c r="AO10" t="s">
        <v>89</v>
      </c>
      <c r="AP10" t="s">
        <v>89</v>
      </c>
    </row>
    <row r="11" spans="1:71" x14ac:dyDescent="0.4">
      <c r="A11" s="1" t="s">
        <v>90</v>
      </c>
      <c r="B11" s="1" t="s">
        <v>77</v>
      </c>
      <c r="C11" s="2">
        <v>45551.402708333335</v>
      </c>
      <c r="K11" t="s">
        <v>91</v>
      </c>
      <c r="N11" t="s">
        <v>91</v>
      </c>
      <c r="P11" t="s">
        <v>91</v>
      </c>
      <c r="S11" t="s">
        <v>91</v>
      </c>
      <c r="T11" t="s">
        <v>91</v>
      </c>
      <c r="U11" t="s">
        <v>91</v>
      </c>
      <c r="V11" t="s">
        <v>91</v>
      </c>
      <c r="W11" t="s">
        <v>91</v>
      </c>
      <c r="X11" t="s">
        <v>91</v>
      </c>
      <c r="Y11" t="s">
        <v>91</v>
      </c>
      <c r="AA11" t="s">
        <v>91</v>
      </c>
      <c r="AB11" t="s">
        <v>91</v>
      </c>
      <c r="AC11" t="s">
        <v>91</v>
      </c>
      <c r="AD11" t="s">
        <v>91</v>
      </c>
      <c r="AE11" t="s">
        <v>91</v>
      </c>
      <c r="AF11" t="s">
        <v>91</v>
      </c>
      <c r="AH11" t="s">
        <v>91</v>
      </c>
      <c r="AK11" t="s">
        <v>91</v>
      </c>
      <c r="AM11" t="s">
        <v>91</v>
      </c>
      <c r="AN11" t="s">
        <v>92</v>
      </c>
      <c r="AO11" t="s">
        <v>93</v>
      </c>
      <c r="AP11" t="s">
        <v>94</v>
      </c>
    </row>
    <row r="12" spans="1:71" x14ac:dyDescent="0.4">
      <c r="A12" s="1" t="s">
        <v>95</v>
      </c>
      <c r="B12" s="1" t="s">
        <v>77</v>
      </c>
      <c r="C12" s="2">
        <v>45551.404456018521</v>
      </c>
      <c r="K12" t="s">
        <v>96</v>
      </c>
      <c r="P12" t="s">
        <v>96</v>
      </c>
      <c r="T12" t="s">
        <v>96</v>
      </c>
      <c r="U12" t="s">
        <v>96</v>
      </c>
      <c r="V12" t="s">
        <v>96</v>
      </c>
      <c r="W12" t="s">
        <v>96</v>
      </c>
      <c r="X12" t="s">
        <v>96</v>
      </c>
      <c r="AA12" t="s">
        <v>96</v>
      </c>
      <c r="AD12" t="s">
        <v>96</v>
      </c>
      <c r="AH12" t="s">
        <v>96</v>
      </c>
      <c r="AM12" t="s">
        <v>96</v>
      </c>
      <c r="AN12" t="s">
        <v>93</v>
      </c>
      <c r="AO12" t="s">
        <v>97</v>
      </c>
      <c r="AP12" t="s">
        <v>98</v>
      </c>
    </row>
    <row r="13" spans="1:71" x14ac:dyDescent="0.4">
      <c r="A13" s="1" t="s">
        <v>99</v>
      </c>
      <c r="B13" s="1" t="s">
        <v>77</v>
      </c>
      <c r="C13" s="2">
        <v>45551.4062037037</v>
      </c>
      <c r="AC13" t="s">
        <v>96</v>
      </c>
      <c r="AE13" t="s">
        <v>96</v>
      </c>
      <c r="AN13" t="s">
        <v>100</v>
      </c>
      <c r="AO13" t="s">
        <v>75</v>
      </c>
      <c r="AP13" t="s">
        <v>84</v>
      </c>
    </row>
    <row r="14" spans="1:71" x14ac:dyDescent="0.4">
      <c r="A14" s="1" t="s">
        <v>101</v>
      </c>
      <c r="B14" s="1" t="s">
        <v>77</v>
      </c>
      <c r="C14" s="2">
        <v>45551.407951388886</v>
      </c>
      <c r="K14" t="s">
        <v>102</v>
      </c>
      <c r="P14" t="s">
        <v>102</v>
      </c>
      <c r="U14" t="s">
        <v>102</v>
      </c>
      <c r="X14" t="s">
        <v>102</v>
      </c>
      <c r="AN14" t="s">
        <v>89</v>
      </c>
      <c r="AO14" t="s">
        <v>103</v>
      </c>
      <c r="AP14" t="s">
        <v>103</v>
      </c>
    </row>
    <row r="15" spans="1:71" x14ac:dyDescent="0.4">
      <c r="A15" s="1" t="s">
        <v>104</v>
      </c>
      <c r="B15" s="1" t="s">
        <v>77</v>
      </c>
      <c r="C15" s="2">
        <v>45551.409699074073</v>
      </c>
      <c r="P15" t="s">
        <v>105</v>
      </c>
      <c r="X15" t="s">
        <v>105</v>
      </c>
      <c r="AN15" t="s">
        <v>103</v>
      </c>
      <c r="AO15" t="s">
        <v>106</v>
      </c>
      <c r="AP15" t="s">
        <v>106</v>
      </c>
    </row>
    <row r="16" spans="1:71" x14ac:dyDescent="0.4">
      <c r="A16" s="1" t="s">
        <v>107</v>
      </c>
      <c r="B16" s="1" t="s">
        <v>77</v>
      </c>
      <c r="C16" s="2">
        <v>45551.411446759259</v>
      </c>
      <c r="P16" t="s">
        <v>108</v>
      </c>
      <c r="X16" t="s">
        <v>108</v>
      </c>
      <c r="AN16" t="s">
        <v>98</v>
      </c>
      <c r="AO16" t="s">
        <v>109</v>
      </c>
      <c r="AP16" t="s">
        <v>109</v>
      </c>
    </row>
    <row r="17" spans="1:71" x14ac:dyDescent="0.4">
      <c r="A17" s="1" t="s">
        <v>110</v>
      </c>
      <c r="B17" s="1" t="s">
        <v>77</v>
      </c>
      <c r="C17" s="2">
        <v>45551.413206018522</v>
      </c>
      <c r="P17" t="s">
        <v>111</v>
      </c>
      <c r="X17" t="s">
        <v>111</v>
      </c>
      <c r="AN17" t="s">
        <v>112</v>
      </c>
      <c r="AO17" t="s">
        <v>113</v>
      </c>
      <c r="AP17" t="s">
        <v>113</v>
      </c>
    </row>
    <row r="18" spans="1:71" x14ac:dyDescent="0.4">
      <c r="A18" s="1" t="s">
        <v>114</v>
      </c>
      <c r="B18" s="1" t="s">
        <v>77</v>
      </c>
      <c r="C18" s="2">
        <v>45551.414953703701</v>
      </c>
      <c r="AC18" t="s">
        <v>102</v>
      </c>
      <c r="AE18" t="s">
        <v>102</v>
      </c>
      <c r="AN18" t="s">
        <v>115</v>
      </c>
      <c r="AO18" t="s">
        <v>79</v>
      </c>
      <c r="AP18" t="s">
        <v>79</v>
      </c>
    </row>
    <row r="19" spans="1:71" x14ac:dyDescent="0.4">
      <c r="A19" s="1" t="s">
        <v>116</v>
      </c>
      <c r="B19" s="1" t="s">
        <v>77</v>
      </c>
      <c r="C19" s="2">
        <v>45551.416701388887</v>
      </c>
      <c r="AD19" t="s">
        <v>102</v>
      </c>
      <c r="AN19" t="s">
        <v>117</v>
      </c>
      <c r="AO19" t="s">
        <v>75</v>
      </c>
      <c r="AP19" t="s">
        <v>75</v>
      </c>
    </row>
    <row r="20" spans="1:71" x14ac:dyDescent="0.4">
      <c r="A20" s="1" t="s">
        <v>118</v>
      </c>
      <c r="B20" s="1" t="s">
        <v>77</v>
      </c>
      <c r="C20" s="2">
        <v>45551.41846064815</v>
      </c>
      <c r="U20" t="s">
        <v>108</v>
      </c>
      <c r="AN20" t="s">
        <v>84</v>
      </c>
      <c r="AO20" t="s">
        <v>89</v>
      </c>
      <c r="AP20" t="s">
        <v>89</v>
      </c>
    </row>
    <row r="21" spans="1:71" x14ac:dyDescent="0.4">
      <c r="A21" s="1" t="s">
        <v>119</v>
      </c>
      <c r="B21" s="1" t="s">
        <v>120</v>
      </c>
      <c r="C21" s="2">
        <v>45551.432847222219</v>
      </c>
      <c r="J21" t="s">
        <v>121</v>
      </c>
      <c r="K21" t="s">
        <v>122</v>
      </c>
      <c r="L21" t="s">
        <v>123</v>
      </c>
      <c r="M21" t="s">
        <v>124</v>
      </c>
      <c r="N21" t="s">
        <v>74</v>
      </c>
      <c r="O21" t="s">
        <v>121</v>
      </c>
      <c r="P21" t="s">
        <v>125</v>
      </c>
      <c r="Q21" t="s">
        <v>74</v>
      </c>
      <c r="R21" t="s">
        <v>74</v>
      </c>
      <c r="S21" t="s">
        <v>121</v>
      </c>
      <c r="T21" t="s">
        <v>123</v>
      </c>
      <c r="U21" t="s">
        <v>126</v>
      </c>
      <c r="V21" t="s">
        <v>127</v>
      </c>
      <c r="W21" t="s">
        <v>128</v>
      </c>
      <c r="X21" t="s">
        <v>129</v>
      </c>
      <c r="Y21" t="s">
        <v>130</v>
      </c>
      <c r="Z21" t="s">
        <v>131</v>
      </c>
      <c r="AA21" t="s">
        <v>124</v>
      </c>
      <c r="AB21" t="s">
        <v>128</v>
      </c>
      <c r="AC21" t="s">
        <v>132</v>
      </c>
      <c r="AD21" t="s">
        <v>133</v>
      </c>
      <c r="AE21" t="s">
        <v>74</v>
      </c>
      <c r="AF21" t="s">
        <v>134</v>
      </c>
      <c r="AG21" t="s">
        <v>135</v>
      </c>
      <c r="AH21" t="s">
        <v>136</v>
      </c>
      <c r="AI21" t="s">
        <v>126</v>
      </c>
      <c r="AJ21" t="s">
        <v>74</v>
      </c>
      <c r="AK21" t="s">
        <v>74</v>
      </c>
      <c r="AL21" t="s">
        <v>131</v>
      </c>
      <c r="AM21" t="s">
        <v>123</v>
      </c>
      <c r="AN21" t="s">
        <v>100</v>
      </c>
      <c r="AO21" t="s">
        <v>79</v>
      </c>
      <c r="AP21" t="s">
        <v>75</v>
      </c>
      <c r="AQ21">
        <v>-1E-4</v>
      </c>
      <c r="AR21">
        <v>2.8999999999999998E-3</v>
      </c>
      <c r="AS21">
        <v>2.9999999999999997E-4</v>
      </c>
      <c r="AT21">
        <v>2.8E-3</v>
      </c>
      <c r="AU21">
        <v>0</v>
      </c>
      <c r="AV21">
        <v>-1E-4</v>
      </c>
      <c r="AW21">
        <v>7.4000000000000003E-3</v>
      </c>
      <c r="AX21">
        <v>0</v>
      </c>
      <c r="AY21">
        <v>0</v>
      </c>
      <c r="AZ21">
        <v>-1E-4</v>
      </c>
      <c r="BA21">
        <v>2.9999999999999997E-4</v>
      </c>
      <c r="BB21">
        <v>-6.9999999999999999E-4</v>
      </c>
      <c r="BC21">
        <v>-2.7000000000000001E-3</v>
      </c>
      <c r="BD21">
        <v>-1.1999999999999999E-3</v>
      </c>
      <c r="BE21">
        <v>1.3599999999999999E-2</v>
      </c>
      <c r="BF21">
        <v>1E-4</v>
      </c>
      <c r="BG21">
        <v>-2.9999999999999997E-4</v>
      </c>
      <c r="BH21">
        <v>2.8E-3</v>
      </c>
      <c r="BI21">
        <v>-1.1999999999999999E-3</v>
      </c>
      <c r="BJ21">
        <v>3.8999999999999998E-3</v>
      </c>
      <c r="BK21">
        <v>-1.8E-3</v>
      </c>
      <c r="BL21">
        <v>0</v>
      </c>
      <c r="BM21">
        <v>0.1434</v>
      </c>
      <c r="BN21">
        <v>1.4E-2</v>
      </c>
      <c r="BO21">
        <v>2.2700000000000001E-2</v>
      </c>
      <c r="BP21">
        <v>0</v>
      </c>
      <c r="BQ21">
        <v>0</v>
      </c>
      <c r="BR21">
        <v>-2.9999999999999997E-4</v>
      </c>
      <c r="BS21">
        <v>2.9999999999999997E-4</v>
      </c>
    </row>
    <row r="22" spans="1:71" x14ac:dyDescent="0.4">
      <c r="A22" s="1" t="s">
        <v>137</v>
      </c>
      <c r="B22" s="1" t="s">
        <v>120</v>
      </c>
      <c r="C22" s="2">
        <v>45551.434583333335</v>
      </c>
      <c r="J22" t="s">
        <v>138</v>
      </c>
      <c r="K22" t="s">
        <v>139</v>
      </c>
      <c r="L22" t="s">
        <v>140</v>
      </c>
      <c r="M22" t="s">
        <v>141</v>
      </c>
      <c r="N22" t="s">
        <v>74</v>
      </c>
      <c r="O22" t="s">
        <v>74</v>
      </c>
      <c r="P22" t="s">
        <v>142</v>
      </c>
      <c r="Q22" t="s">
        <v>130</v>
      </c>
      <c r="R22" t="s">
        <v>74</v>
      </c>
      <c r="S22" t="s">
        <v>74</v>
      </c>
      <c r="T22" t="s">
        <v>74</v>
      </c>
      <c r="U22" t="s">
        <v>74</v>
      </c>
      <c r="V22" t="s">
        <v>143</v>
      </c>
      <c r="W22" t="s">
        <v>144</v>
      </c>
      <c r="X22" t="s">
        <v>145</v>
      </c>
      <c r="Y22" t="s">
        <v>130</v>
      </c>
      <c r="Z22" t="s">
        <v>146</v>
      </c>
      <c r="AA22" t="s">
        <v>147</v>
      </c>
      <c r="AB22" t="s">
        <v>148</v>
      </c>
      <c r="AC22" t="s">
        <v>132</v>
      </c>
      <c r="AD22" t="s">
        <v>149</v>
      </c>
      <c r="AE22" t="s">
        <v>150</v>
      </c>
      <c r="AF22" t="s">
        <v>151</v>
      </c>
      <c r="AG22" t="s">
        <v>152</v>
      </c>
      <c r="AH22" t="s">
        <v>153</v>
      </c>
      <c r="AI22" t="s">
        <v>144</v>
      </c>
      <c r="AJ22" t="s">
        <v>74</v>
      </c>
      <c r="AK22" t="s">
        <v>130</v>
      </c>
      <c r="AL22" t="s">
        <v>138</v>
      </c>
      <c r="AM22" t="s">
        <v>154</v>
      </c>
      <c r="AN22" t="s">
        <v>117</v>
      </c>
      <c r="AO22" t="s">
        <v>79</v>
      </c>
      <c r="AP22" t="s">
        <v>79</v>
      </c>
      <c r="AQ22">
        <v>-2.0000000000000001E-4</v>
      </c>
      <c r="AR22">
        <v>-1E-3</v>
      </c>
      <c r="AS22">
        <v>1.6999999999999999E-3</v>
      </c>
      <c r="AT22">
        <v>2.3E-3</v>
      </c>
      <c r="AU22">
        <v>0</v>
      </c>
      <c r="AV22">
        <v>0</v>
      </c>
      <c r="AW22">
        <v>4.7000000000000002E-3</v>
      </c>
      <c r="AX22">
        <v>1E-4</v>
      </c>
      <c r="AY22">
        <v>0</v>
      </c>
      <c r="AZ22">
        <v>0</v>
      </c>
      <c r="BA22">
        <v>0</v>
      </c>
      <c r="BB22">
        <v>0</v>
      </c>
      <c r="BC22">
        <v>-3.5000000000000001E-3</v>
      </c>
      <c r="BD22">
        <v>-1.4E-3</v>
      </c>
      <c r="BE22">
        <v>1.35E-2</v>
      </c>
      <c r="BF22">
        <v>1E-4</v>
      </c>
      <c r="BG22">
        <v>5.9999999999999995E-4</v>
      </c>
      <c r="BH22">
        <v>8.9999999999999998E-4</v>
      </c>
      <c r="BI22">
        <v>-1.2999999999999999E-3</v>
      </c>
      <c r="BJ22">
        <v>3.8999999999999998E-3</v>
      </c>
      <c r="BK22">
        <v>-2.8E-3</v>
      </c>
      <c r="BL22">
        <v>3.5000000000000001E-3</v>
      </c>
      <c r="BM22">
        <v>0.14549999999999999</v>
      </c>
      <c r="BN22">
        <v>1.6500000000000001E-2</v>
      </c>
      <c r="BO22">
        <v>2.1600000000000001E-2</v>
      </c>
      <c r="BP22">
        <v>0</v>
      </c>
      <c r="BQ22">
        <v>1E-4</v>
      </c>
      <c r="BR22">
        <v>-2.0000000000000001E-4</v>
      </c>
      <c r="BS22">
        <v>4.0000000000000002E-4</v>
      </c>
    </row>
    <row r="23" spans="1:71" x14ac:dyDescent="0.4">
      <c r="A23" s="1" t="s">
        <v>155</v>
      </c>
      <c r="B23" s="1" t="s">
        <v>120</v>
      </c>
      <c r="C23" s="2">
        <v>45551.436331018522</v>
      </c>
      <c r="J23" t="s">
        <v>74</v>
      </c>
      <c r="K23" t="s">
        <v>156</v>
      </c>
      <c r="L23" t="s">
        <v>130</v>
      </c>
      <c r="M23" t="s">
        <v>157</v>
      </c>
      <c r="N23" t="s">
        <v>158</v>
      </c>
      <c r="O23" t="s">
        <v>74</v>
      </c>
      <c r="P23" t="s">
        <v>159</v>
      </c>
      <c r="Q23" t="s">
        <v>74</v>
      </c>
      <c r="R23" t="s">
        <v>138</v>
      </c>
      <c r="S23" t="s">
        <v>160</v>
      </c>
      <c r="T23" t="s">
        <v>161</v>
      </c>
      <c r="U23" t="s">
        <v>162</v>
      </c>
      <c r="V23" t="s">
        <v>163</v>
      </c>
      <c r="W23" t="s">
        <v>148</v>
      </c>
      <c r="X23" t="s">
        <v>164</v>
      </c>
      <c r="Y23" t="s">
        <v>123</v>
      </c>
      <c r="Z23" t="s">
        <v>165</v>
      </c>
      <c r="AA23" t="s">
        <v>166</v>
      </c>
      <c r="AB23" t="s">
        <v>167</v>
      </c>
      <c r="AC23" t="s">
        <v>159</v>
      </c>
      <c r="AD23" t="s">
        <v>168</v>
      </c>
      <c r="AE23" t="s">
        <v>169</v>
      </c>
      <c r="AF23" t="s">
        <v>170</v>
      </c>
      <c r="AG23" t="s">
        <v>171</v>
      </c>
      <c r="AH23" t="s">
        <v>172</v>
      </c>
      <c r="AI23" t="s">
        <v>173</v>
      </c>
      <c r="AJ23" t="s">
        <v>130</v>
      </c>
      <c r="AK23" t="s">
        <v>160</v>
      </c>
      <c r="AL23" t="s">
        <v>154</v>
      </c>
      <c r="AM23" t="s">
        <v>174</v>
      </c>
      <c r="AN23" t="s">
        <v>103</v>
      </c>
      <c r="AO23" t="s">
        <v>92</v>
      </c>
      <c r="AP23" t="s">
        <v>92</v>
      </c>
      <c r="AQ23">
        <v>0</v>
      </c>
      <c r="AR23">
        <v>1039.4457</v>
      </c>
      <c r="AS23">
        <v>1E-4</v>
      </c>
      <c r="AT23">
        <v>5.1000000000000004E-3</v>
      </c>
      <c r="AU23">
        <v>9.7000000000000003E-3</v>
      </c>
      <c r="AV23">
        <v>0</v>
      </c>
      <c r="AW23">
        <v>9.4000000000000004E-3</v>
      </c>
      <c r="AX23">
        <v>0</v>
      </c>
      <c r="AY23">
        <v>-2.0000000000000001E-4</v>
      </c>
      <c r="AZ23">
        <v>2.0000000000000001E-4</v>
      </c>
      <c r="BA23">
        <v>2.3999999999999998E-3</v>
      </c>
      <c r="BB23">
        <v>3.5999999999999999E-3</v>
      </c>
      <c r="BC23">
        <v>-4.7999999999999996E-3</v>
      </c>
      <c r="BD23">
        <v>-1.2999999999999999E-3</v>
      </c>
      <c r="BE23">
        <v>2.2800000000000001E-2</v>
      </c>
      <c r="BF23">
        <v>2.9999999999999997E-4</v>
      </c>
      <c r="BG23">
        <v>3.0999999999999999E-3</v>
      </c>
      <c r="BH23">
        <v>7.7999999999999996E-3</v>
      </c>
      <c r="BI23">
        <v>-1.1000000000000001E-3</v>
      </c>
      <c r="BJ23">
        <v>9.4000000000000004E-3</v>
      </c>
      <c r="BK23">
        <v>2.5899999999999999E-2</v>
      </c>
      <c r="BL23">
        <v>-3.7000000000000002E-3</v>
      </c>
      <c r="BM23">
        <v>0.30790000000000001</v>
      </c>
      <c r="BN23">
        <v>5.0000000000000001E-3</v>
      </c>
      <c r="BO23">
        <v>3.8100000000000002E-2</v>
      </c>
      <c r="BP23">
        <v>1E-4</v>
      </c>
      <c r="BQ23">
        <v>2.0000000000000001E-4</v>
      </c>
      <c r="BR23">
        <v>4.0000000000000002E-4</v>
      </c>
      <c r="BS23">
        <v>4.5999999999999999E-3</v>
      </c>
    </row>
    <row r="24" spans="1:71" x14ac:dyDescent="0.4">
      <c r="A24" s="1" t="s">
        <v>119</v>
      </c>
      <c r="B24" s="1" t="s">
        <v>120</v>
      </c>
      <c r="C24" s="2">
        <v>45551.438078703701</v>
      </c>
      <c r="J24">
        <v>1E-4</v>
      </c>
      <c r="K24">
        <v>1.4500000000000001E-2</v>
      </c>
      <c r="L24">
        <v>2E-3</v>
      </c>
      <c r="M24">
        <v>2.3E-3</v>
      </c>
      <c r="N24">
        <v>-1E-4</v>
      </c>
      <c r="O24">
        <v>-1E-4</v>
      </c>
      <c r="P24">
        <v>4.7999999999999996E-3</v>
      </c>
      <c r="Q24">
        <v>0</v>
      </c>
      <c r="R24">
        <v>2.0000000000000001E-4</v>
      </c>
      <c r="S24">
        <v>-1E-4</v>
      </c>
      <c r="T24">
        <v>4.0000000000000002E-4</v>
      </c>
      <c r="U24">
        <v>6.9999999999999999E-4</v>
      </c>
      <c r="V24">
        <v>-3.0000000000000001E-3</v>
      </c>
      <c r="W24">
        <v>-6.9999999999999999E-4</v>
      </c>
      <c r="X24">
        <v>1.1599999999999999E-2</v>
      </c>
      <c r="Y24">
        <v>1E-4</v>
      </c>
      <c r="Z24">
        <v>2.9999999999999997E-4</v>
      </c>
      <c r="AA24">
        <v>1.5E-3</v>
      </c>
      <c r="AB24">
        <v>-1.2999999999999999E-3</v>
      </c>
      <c r="AC24">
        <v>4.1000000000000003E-3</v>
      </c>
      <c r="AD24">
        <v>-3.0000000000000001E-3</v>
      </c>
      <c r="AE24">
        <v>-4.0000000000000002E-4</v>
      </c>
      <c r="AF24">
        <v>0.14560000000000001</v>
      </c>
      <c r="AG24">
        <v>1.5599999999999999E-2</v>
      </c>
      <c r="AH24">
        <v>2.3199999999999998E-2</v>
      </c>
      <c r="AI24">
        <v>-2.9999999999999997E-4</v>
      </c>
      <c r="AJ24">
        <v>0</v>
      </c>
      <c r="AK24">
        <v>1E-4</v>
      </c>
      <c r="AL24">
        <v>0</v>
      </c>
      <c r="AM24">
        <v>2.0000000000000001E-4</v>
      </c>
      <c r="AN24">
        <v>1.02</v>
      </c>
      <c r="AO24">
        <v>1.01</v>
      </c>
      <c r="AP24">
        <v>1.01</v>
      </c>
      <c r="AQ24">
        <v>1E-4</v>
      </c>
      <c r="AR24">
        <v>1.4500000000000001E-2</v>
      </c>
      <c r="AS24">
        <v>2E-3</v>
      </c>
      <c r="AT24">
        <v>2.3E-3</v>
      </c>
      <c r="AU24">
        <v>-1E-4</v>
      </c>
      <c r="AV24">
        <v>-1E-4</v>
      </c>
      <c r="AW24">
        <v>4.7999999999999996E-3</v>
      </c>
      <c r="AX24">
        <v>0</v>
      </c>
      <c r="AY24">
        <v>2.0000000000000001E-4</v>
      </c>
      <c r="AZ24">
        <v>-1E-4</v>
      </c>
      <c r="BA24">
        <v>4.0000000000000002E-4</v>
      </c>
      <c r="BB24">
        <v>6.9999999999999999E-4</v>
      </c>
      <c r="BC24">
        <v>-3.0000000000000001E-3</v>
      </c>
      <c r="BD24">
        <v>-6.9999999999999999E-4</v>
      </c>
      <c r="BE24">
        <v>1.1599999999999999E-2</v>
      </c>
      <c r="BF24">
        <v>1E-4</v>
      </c>
      <c r="BG24">
        <v>2.9999999999999997E-4</v>
      </c>
      <c r="BH24">
        <v>1.5E-3</v>
      </c>
      <c r="BI24">
        <v>-1.2999999999999999E-3</v>
      </c>
      <c r="BJ24">
        <v>4.1000000000000003E-3</v>
      </c>
      <c r="BK24">
        <v>-3.0000000000000001E-3</v>
      </c>
      <c r="BL24">
        <v>-4.0000000000000002E-4</v>
      </c>
      <c r="BM24">
        <v>0.14560000000000001</v>
      </c>
      <c r="BN24">
        <v>1.5599999999999999E-2</v>
      </c>
      <c r="BO24">
        <v>2.3199999999999998E-2</v>
      </c>
      <c r="BP24">
        <v>0</v>
      </c>
      <c r="BQ24">
        <v>1E-4</v>
      </c>
      <c r="BR24">
        <v>0</v>
      </c>
      <c r="BS24">
        <v>2.0000000000000001E-4</v>
      </c>
    </row>
    <row r="25" spans="1:71" x14ac:dyDescent="0.4">
      <c r="A25" s="1" t="s">
        <v>137</v>
      </c>
      <c r="B25" s="1" t="s">
        <v>120</v>
      </c>
      <c r="C25" s="2">
        <v>45551.439826388887</v>
      </c>
      <c r="J25">
        <v>-1E-4</v>
      </c>
      <c r="K25">
        <v>5.1999999999999998E-3</v>
      </c>
      <c r="L25">
        <v>5.0000000000000001E-4</v>
      </c>
      <c r="M25">
        <v>1.6000000000000001E-3</v>
      </c>
      <c r="N25">
        <v>1E-4</v>
      </c>
      <c r="O25">
        <v>0</v>
      </c>
      <c r="P25">
        <v>4.0000000000000001E-3</v>
      </c>
      <c r="Q25">
        <v>-1E-4</v>
      </c>
      <c r="R25">
        <v>2.0000000000000001E-4</v>
      </c>
      <c r="S25">
        <v>0</v>
      </c>
      <c r="T25">
        <v>1E-4</v>
      </c>
      <c r="U25">
        <v>1E-4</v>
      </c>
      <c r="V25">
        <v>-7.1999999999999998E-3</v>
      </c>
      <c r="W25">
        <v>-1.6000000000000001E-3</v>
      </c>
      <c r="X25">
        <v>9.1999999999999998E-3</v>
      </c>
      <c r="Y25">
        <v>1E-4</v>
      </c>
      <c r="Z25">
        <v>-5.0000000000000001E-4</v>
      </c>
      <c r="AA25">
        <v>6.9999999999999999E-4</v>
      </c>
      <c r="AB25">
        <v>-1.2999999999999999E-3</v>
      </c>
      <c r="AC25">
        <v>1.1000000000000001E-3</v>
      </c>
      <c r="AD25">
        <v>-1.6000000000000001E-3</v>
      </c>
      <c r="AE25">
        <v>1.1000000000000001E-3</v>
      </c>
      <c r="AF25">
        <v>0.14649999999999999</v>
      </c>
      <c r="AG25">
        <v>1.35E-2</v>
      </c>
      <c r="AH25">
        <v>2.2700000000000001E-2</v>
      </c>
      <c r="AI25">
        <v>-8.0000000000000004E-4</v>
      </c>
      <c r="AJ25">
        <v>0</v>
      </c>
      <c r="AK25">
        <v>1E-4</v>
      </c>
      <c r="AL25">
        <v>2.0000000000000001E-4</v>
      </c>
      <c r="AM25">
        <v>5.0000000000000001E-4</v>
      </c>
      <c r="AN25">
        <v>1.03</v>
      </c>
      <c r="AO25">
        <v>1.02</v>
      </c>
      <c r="AP25">
        <v>1.01</v>
      </c>
      <c r="AQ25">
        <v>-1E-4</v>
      </c>
      <c r="AR25">
        <v>5.1999999999999998E-3</v>
      </c>
      <c r="AS25">
        <v>5.0000000000000001E-4</v>
      </c>
      <c r="AT25">
        <v>1.6000000000000001E-3</v>
      </c>
      <c r="AU25">
        <v>1E-4</v>
      </c>
      <c r="AV25">
        <v>0</v>
      </c>
      <c r="AW25">
        <v>4.0000000000000001E-3</v>
      </c>
      <c r="AX25">
        <v>-1E-4</v>
      </c>
      <c r="AY25">
        <v>2.0000000000000001E-4</v>
      </c>
      <c r="AZ25">
        <v>0</v>
      </c>
      <c r="BA25">
        <v>1E-4</v>
      </c>
      <c r="BB25">
        <v>1E-4</v>
      </c>
      <c r="BC25">
        <v>-7.1999999999999998E-3</v>
      </c>
      <c r="BD25">
        <v>-1.6000000000000001E-3</v>
      </c>
      <c r="BE25">
        <v>9.1999999999999998E-3</v>
      </c>
      <c r="BF25">
        <v>1E-4</v>
      </c>
      <c r="BG25">
        <v>-5.0000000000000001E-4</v>
      </c>
      <c r="BH25">
        <v>6.9999999999999999E-4</v>
      </c>
      <c r="BI25">
        <v>-1.2999999999999999E-3</v>
      </c>
      <c r="BJ25">
        <v>1.1000000000000001E-3</v>
      </c>
      <c r="BK25">
        <v>-1.6000000000000001E-3</v>
      </c>
      <c r="BL25">
        <v>1.1000000000000001E-3</v>
      </c>
      <c r="BM25">
        <v>0.14649999999999999</v>
      </c>
      <c r="BN25">
        <v>1.35E-2</v>
      </c>
      <c r="BO25">
        <v>2.2700000000000001E-2</v>
      </c>
      <c r="BP25">
        <v>0</v>
      </c>
      <c r="BQ25">
        <v>1E-4</v>
      </c>
      <c r="BR25">
        <v>2.0000000000000001E-4</v>
      </c>
      <c r="BS25">
        <v>5.0000000000000001E-4</v>
      </c>
    </row>
    <row r="26" spans="1:71" x14ac:dyDescent="0.4">
      <c r="A26" s="1" t="s">
        <v>175</v>
      </c>
      <c r="B26" s="1" t="s">
        <v>120</v>
      </c>
      <c r="C26" s="2">
        <v>45551.441574074073</v>
      </c>
      <c r="J26">
        <v>-2.9999999999999997E-4</v>
      </c>
      <c r="K26">
        <v>3.3700000000000001E-2</v>
      </c>
      <c r="L26">
        <v>2.9999999999999997E-4</v>
      </c>
      <c r="M26">
        <v>-5.7000000000000002E-3</v>
      </c>
      <c r="N26">
        <v>-1E-4</v>
      </c>
      <c r="O26">
        <v>0</v>
      </c>
      <c r="P26">
        <v>-5.4999999999999997E-3</v>
      </c>
      <c r="Q26">
        <v>1.67E-2</v>
      </c>
      <c r="R26">
        <v>1.09E-2</v>
      </c>
      <c r="S26">
        <v>4.4999999999999997E-3</v>
      </c>
      <c r="T26">
        <v>-1.1299999999999999E-2</v>
      </c>
      <c r="U26">
        <v>1008.1799</v>
      </c>
      <c r="V26">
        <v>-6.0000000000000001E-3</v>
      </c>
      <c r="W26">
        <v>-1.4E-3</v>
      </c>
      <c r="X26">
        <v>1.6831</v>
      </c>
      <c r="Y26">
        <v>8.9999999999999993E-3</v>
      </c>
      <c r="Z26">
        <v>-5.9999999999999995E-4</v>
      </c>
      <c r="AA26">
        <v>1.6999999999999999E-3</v>
      </c>
      <c r="AB26">
        <v>6.4999999999999997E-3</v>
      </c>
      <c r="AC26">
        <v>1.5699999999999999E-2</v>
      </c>
      <c r="AD26">
        <v>3.2399999999999998E-2</v>
      </c>
      <c r="AE26">
        <v>6.6E-3</v>
      </c>
      <c r="AF26">
        <v>0.1258</v>
      </c>
      <c r="AG26">
        <v>-2.8E-3</v>
      </c>
      <c r="AH26">
        <v>1.6299999999999999E-2</v>
      </c>
      <c r="AI26">
        <v>4.4000000000000003E-3</v>
      </c>
      <c r="AJ26">
        <v>4.0000000000000002E-4</v>
      </c>
      <c r="AK26">
        <v>0</v>
      </c>
      <c r="AL26">
        <v>3.8E-3</v>
      </c>
      <c r="AM26">
        <v>3.0999999999999999E-3</v>
      </c>
      <c r="AN26">
        <v>1</v>
      </c>
      <c r="AO26">
        <v>0.97</v>
      </c>
      <c r="AP26">
        <v>0.97</v>
      </c>
      <c r="AQ26">
        <v>-2.9999999999999997E-4</v>
      </c>
      <c r="AR26">
        <v>3.3700000000000001E-2</v>
      </c>
      <c r="AS26">
        <v>2.9999999999999997E-4</v>
      </c>
      <c r="AT26">
        <v>-5.7000000000000002E-3</v>
      </c>
      <c r="AU26">
        <v>-1E-4</v>
      </c>
      <c r="AV26">
        <v>0</v>
      </c>
      <c r="AW26">
        <v>-5.4999999999999997E-3</v>
      </c>
      <c r="AX26">
        <v>1.6000000000000001E-3</v>
      </c>
      <c r="AY26">
        <v>-4.1999999999999997E-3</v>
      </c>
      <c r="AZ26">
        <v>4.4999999999999997E-3</v>
      </c>
      <c r="BA26">
        <v>-2.0000000000000001E-4</v>
      </c>
      <c r="BB26">
        <v>1008.1799</v>
      </c>
      <c r="BC26">
        <v>-6.0000000000000001E-3</v>
      </c>
      <c r="BD26">
        <v>-1.4E-3</v>
      </c>
      <c r="BE26" t="s">
        <v>176</v>
      </c>
      <c r="BF26">
        <v>8.9999999999999993E-3</v>
      </c>
      <c r="BG26">
        <v>-5.9999999999999995E-4</v>
      </c>
      <c r="BH26">
        <v>1.6999999999999999E-3</v>
      </c>
      <c r="BI26">
        <v>6.4999999999999997E-3</v>
      </c>
      <c r="BJ26">
        <v>5.9999999999999995E-4</v>
      </c>
      <c r="BK26">
        <v>1.43E-2</v>
      </c>
      <c r="BL26">
        <v>6.4999999999999997E-3</v>
      </c>
      <c r="BM26">
        <v>0.13589999999999999</v>
      </c>
      <c r="BN26">
        <v>-2.1000000000000001E-2</v>
      </c>
      <c r="BO26">
        <v>1.6299999999999999E-2</v>
      </c>
      <c r="BP26">
        <v>4.0000000000000002E-4</v>
      </c>
      <c r="BQ26">
        <v>0</v>
      </c>
      <c r="BR26">
        <v>-2.2000000000000001E-3</v>
      </c>
      <c r="BS26">
        <v>3.0999999999999999E-3</v>
      </c>
    </row>
    <row r="27" spans="1:71" x14ac:dyDescent="0.4">
      <c r="A27" s="1" t="s">
        <v>119</v>
      </c>
      <c r="B27" s="1" t="s">
        <v>120</v>
      </c>
      <c r="C27" s="2">
        <v>45551.44332175926</v>
      </c>
      <c r="J27">
        <v>2.0000000000000001E-4</v>
      </c>
      <c r="K27">
        <v>5.1999999999999998E-3</v>
      </c>
      <c r="L27">
        <v>5.0000000000000001E-4</v>
      </c>
      <c r="M27">
        <v>1.1000000000000001E-3</v>
      </c>
      <c r="N27">
        <v>-1E-4</v>
      </c>
      <c r="O27">
        <v>-1E-4</v>
      </c>
      <c r="P27">
        <v>5.0000000000000001E-3</v>
      </c>
      <c r="Q27">
        <v>0</v>
      </c>
      <c r="R27">
        <v>-2.0000000000000001E-4</v>
      </c>
      <c r="S27">
        <v>0</v>
      </c>
      <c r="T27">
        <v>2.0000000000000001E-4</v>
      </c>
      <c r="U27">
        <v>2.1000000000000001E-2</v>
      </c>
      <c r="V27">
        <v>-7.7000000000000002E-3</v>
      </c>
      <c r="W27">
        <v>-1.5E-3</v>
      </c>
      <c r="X27">
        <v>1.1900000000000001E-2</v>
      </c>
      <c r="Y27">
        <v>2.9999999999999997E-4</v>
      </c>
      <c r="Z27">
        <v>0</v>
      </c>
      <c r="AA27">
        <v>8.0000000000000004E-4</v>
      </c>
      <c r="AB27">
        <v>-1.6999999999999999E-3</v>
      </c>
      <c r="AC27">
        <v>1.1000000000000001E-3</v>
      </c>
      <c r="AD27">
        <v>-1.1000000000000001E-3</v>
      </c>
      <c r="AE27">
        <v>5.0000000000000001E-4</v>
      </c>
      <c r="AF27">
        <v>0.14899999999999999</v>
      </c>
      <c r="AG27">
        <v>1.2699999999999999E-2</v>
      </c>
      <c r="AH27">
        <v>2.4899999999999999E-2</v>
      </c>
      <c r="AI27">
        <v>-6.9999999999999999E-4</v>
      </c>
      <c r="AJ27">
        <v>0</v>
      </c>
      <c r="AK27">
        <v>0</v>
      </c>
      <c r="AL27">
        <v>-2.9999999999999997E-4</v>
      </c>
      <c r="AM27">
        <v>2.9999999999999997E-4</v>
      </c>
      <c r="AN27">
        <v>1.02</v>
      </c>
      <c r="AO27">
        <v>1.02</v>
      </c>
      <c r="AP27">
        <v>1.01</v>
      </c>
      <c r="AQ27">
        <v>2.0000000000000001E-4</v>
      </c>
      <c r="AR27">
        <v>5.1999999999999998E-3</v>
      </c>
      <c r="AS27">
        <v>5.0000000000000001E-4</v>
      </c>
      <c r="AT27">
        <v>1.1000000000000001E-3</v>
      </c>
      <c r="AU27">
        <v>-1E-4</v>
      </c>
      <c r="AV27">
        <v>-1E-4</v>
      </c>
      <c r="AW27">
        <v>5.0000000000000001E-3</v>
      </c>
      <c r="AX27">
        <v>0</v>
      </c>
      <c r="AY27">
        <v>-2.0000000000000001E-4</v>
      </c>
      <c r="AZ27">
        <v>0</v>
      </c>
      <c r="BA27">
        <v>2.0000000000000001E-4</v>
      </c>
      <c r="BB27">
        <v>2.1000000000000001E-2</v>
      </c>
      <c r="BC27">
        <v>-7.7000000000000002E-3</v>
      </c>
      <c r="BD27">
        <v>-1.5E-3</v>
      </c>
      <c r="BE27">
        <v>1.1900000000000001E-2</v>
      </c>
      <c r="BF27">
        <v>2.9999999999999997E-4</v>
      </c>
      <c r="BG27">
        <v>0</v>
      </c>
      <c r="BH27">
        <v>8.0000000000000004E-4</v>
      </c>
      <c r="BI27">
        <v>-1.6999999999999999E-3</v>
      </c>
      <c r="BJ27">
        <v>1.1000000000000001E-3</v>
      </c>
      <c r="BK27">
        <v>-1.1000000000000001E-3</v>
      </c>
      <c r="BL27">
        <v>5.0000000000000001E-4</v>
      </c>
      <c r="BM27">
        <v>0.14899999999999999</v>
      </c>
      <c r="BN27">
        <v>1.2699999999999999E-2</v>
      </c>
      <c r="BO27">
        <v>2.4899999999999999E-2</v>
      </c>
      <c r="BP27">
        <v>0</v>
      </c>
      <c r="BQ27">
        <v>0</v>
      </c>
      <c r="BR27">
        <v>-2.9999999999999997E-4</v>
      </c>
      <c r="BS27">
        <v>2.9999999999999997E-4</v>
      </c>
    </row>
    <row r="28" spans="1:71" x14ac:dyDescent="0.4">
      <c r="A28" s="1" t="s">
        <v>137</v>
      </c>
      <c r="B28" s="1" t="s">
        <v>120</v>
      </c>
      <c r="C28" s="2">
        <v>45551.445069444446</v>
      </c>
      <c r="J28">
        <v>2.0000000000000001E-4</v>
      </c>
      <c r="K28">
        <v>2.3999999999999998E-3</v>
      </c>
      <c r="L28">
        <v>1E-3</v>
      </c>
      <c r="M28">
        <v>8.0000000000000004E-4</v>
      </c>
      <c r="N28">
        <v>-1E-4</v>
      </c>
      <c r="O28">
        <v>0</v>
      </c>
      <c r="P28">
        <v>4.5999999999999999E-3</v>
      </c>
      <c r="Q28">
        <v>1E-4</v>
      </c>
      <c r="R28">
        <v>-1E-4</v>
      </c>
      <c r="S28">
        <v>0</v>
      </c>
      <c r="T28">
        <v>5.0000000000000001E-4</v>
      </c>
      <c r="U28">
        <v>6.1999999999999998E-3</v>
      </c>
      <c r="V28">
        <v>1.6999999999999999E-3</v>
      </c>
      <c r="W28">
        <v>-8.9999999999999998E-4</v>
      </c>
      <c r="X28">
        <v>1.2200000000000001E-2</v>
      </c>
      <c r="Y28">
        <v>2.9999999999999997E-4</v>
      </c>
      <c r="Z28">
        <v>4.0000000000000002E-4</v>
      </c>
      <c r="AA28">
        <v>4.0000000000000002E-4</v>
      </c>
      <c r="AB28">
        <v>-1.8E-3</v>
      </c>
      <c r="AC28">
        <v>2E-3</v>
      </c>
      <c r="AD28">
        <v>-3.2000000000000002E-3</v>
      </c>
      <c r="AE28">
        <v>3.2000000000000002E-3</v>
      </c>
      <c r="AF28">
        <v>0.1449</v>
      </c>
      <c r="AG28">
        <v>1.04E-2</v>
      </c>
      <c r="AH28">
        <v>2.5499999999999998E-2</v>
      </c>
      <c r="AI28">
        <v>-4.0000000000000002E-4</v>
      </c>
      <c r="AJ28">
        <v>0</v>
      </c>
      <c r="AK28">
        <v>0</v>
      </c>
      <c r="AL28">
        <v>0</v>
      </c>
      <c r="AM28">
        <v>5.0000000000000001E-4</v>
      </c>
      <c r="AN28">
        <v>1.02</v>
      </c>
      <c r="AO28">
        <v>1.01</v>
      </c>
      <c r="AP28">
        <v>1.01</v>
      </c>
      <c r="AQ28">
        <v>2.0000000000000001E-4</v>
      </c>
      <c r="AR28">
        <v>2.3999999999999998E-3</v>
      </c>
      <c r="AS28">
        <v>1E-3</v>
      </c>
      <c r="AT28">
        <v>8.0000000000000004E-4</v>
      </c>
      <c r="AU28">
        <v>-1E-4</v>
      </c>
      <c r="AV28">
        <v>0</v>
      </c>
      <c r="AW28">
        <v>4.5999999999999999E-3</v>
      </c>
      <c r="AX28">
        <v>1E-4</v>
      </c>
      <c r="AY28">
        <v>-1E-4</v>
      </c>
      <c r="AZ28">
        <v>0</v>
      </c>
      <c r="BA28">
        <v>5.0000000000000001E-4</v>
      </c>
      <c r="BB28">
        <v>6.1999999999999998E-3</v>
      </c>
      <c r="BC28">
        <v>1.6999999999999999E-3</v>
      </c>
      <c r="BD28">
        <v>-8.9999999999999998E-4</v>
      </c>
      <c r="BE28">
        <v>1.2200000000000001E-2</v>
      </c>
      <c r="BF28">
        <v>2.9999999999999997E-4</v>
      </c>
      <c r="BG28">
        <v>4.0000000000000002E-4</v>
      </c>
      <c r="BH28">
        <v>4.0000000000000002E-4</v>
      </c>
      <c r="BI28">
        <v>-1.8E-3</v>
      </c>
      <c r="BJ28">
        <v>2E-3</v>
      </c>
      <c r="BK28">
        <v>-3.2000000000000002E-3</v>
      </c>
      <c r="BL28">
        <v>3.2000000000000002E-3</v>
      </c>
      <c r="BM28">
        <v>0.1449</v>
      </c>
      <c r="BN28">
        <v>1.04E-2</v>
      </c>
      <c r="BO28">
        <v>2.5499999999999998E-2</v>
      </c>
      <c r="BP28">
        <v>0</v>
      </c>
      <c r="BQ28">
        <v>0</v>
      </c>
      <c r="BR28">
        <v>0</v>
      </c>
      <c r="BS28">
        <v>5.0000000000000001E-4</v>
      </c>
    </row>
    <row r="29" spans="1:71" x14ac:dyDescent="0.4">
      <c r="A29" s="1" t="s">
        <v>177</v>
      </c>
      <c r="B29" s="1" t="s">
        <v>120</v>
      </c>
      <c r="C29" s="2">
        <v>45551.446817129632</v>
      </c>
      <c r="J29">
        <v>7.4000000000000003E-3</v>
      </c>
      <c r="K29">
        <v>3.0999999999999999E-3</v>
      </c>
      <c r="L29">
        <v>5.0000000000000001E-4</v>
      </c>
      <c r="M29">
        <v>2.0000000000000001E-4</v>
      </c>
      <c r="N29">
        <v>-1E-4</v>
      </c>
      <c r="O29">
        <v>0</v>
      </c>
      <c r="P29">
        <v>0.69899999999999995</v>
      </c>
      <c r="Q29">
        <v>0</v>
      </c>
      <c r="R29">
        <v>2.2000000000000001E-3</v>
      </c>
      <c r="S29">
        <v>8.6E-3</v>
      </c>
      <c r="T29">
        <v>-2.9999999999999997E-4</v>
      </c>
      <c r="U29">
        <v>1.4E-3</v>
      </c>
      <c r="V29">
        <v>-3.0999999999999999E-3</v>
      </c>
      <c r="W29">
        <v>-6.9999999999999999E-4</v>
      </c>
      <c r="X29">
        <v>1.46E-2</v>
      </c>
      <c r="Y29" t="s">
        <v>178</v>
      </c>
      <c r="Z29">
        <v>-2.9999999999999997E-4</v>
      </c>
      <c r="AA29">
        <v>2.9999999999999997E-4</v>
      </c>
      <c r="AB29">
        <v>-1.8E-3</v>
      </c>
      <c r="AC29">
        <v>2.8E-3</v>
      </c>
      <c r="AD29">
        <v>9.7000000000000003E-3</v>
      </c>
      <c r="AE29">
        <v>0.44069999999999998</v>
      </c>
      <c r="AF29">
        <v>0.15379999999999999</v>
      </c>
      <c r="AG29">
        <v>7.9100000000000004E-2</v>
      </c>
      <c r="AH29">
        <v>6.3799999999999996E-2</v>
      </c>
      <c r="AI29">
        <v>-1.6999999999999999E-3</v>
      </c>
      <c r="AJ29">
        <v>0</v>
      </c>
      <c r="AK29">
        <v>0</v>
      </c>
      <c r="AL29">
        <v>5.0000000000000001E-4</v>
      </c>
      <c r="AM29">
        <v>1E-4</v>
      </c>
      <c r="AN29">
        <v>1.02</v>
      </c>
      <c r="AO29">
        <v>1</v>
      </c>
      <c r="AP29">
        <v>1</v>
      </c>
      <c r="AQ29">
        <v>-2.5000000000000001E-3</v>
      </c>
      <c r="AR29">
        <v>3.0999999999999999E-3</v>
      </c>
      <c r="AS29">
        <v>5.0000000000000001E-4</v>
      </c>
      <c r="AT29">
        <v>2.0000000000000001E-4</v>
      </c>
      <c r="AU29">
        <v>-1E-4</v>
      </c>
      <c r="AV29">
        <v>0</v>
      </c>
      <c r="AW29" t="s">
        <v>179</v>
      </c>
      <c r="AX29">
        <v>0</v>
      </c>
      <c r="AY29">
        <v>-2.8E-3</v>
      </c>
      <c r="AZ29">
        <v>-1.9400000000000001E-2</v>
      </c>
      <c r="BA29">
        <v>-2.9999999999999997E-4</v>
      </c>
      <c r="BB29">
        <v>1.4E-3</v>
      </c>
      <c r="BC29">
        <v>-3.0999999999999999E-3</v>
      </c>
      <c r="BD29">
        <v>-6.9999999999999999E-4</v>
      </c>
      <c r="BE29">
        <v>1.46E-2</v>
      </c>
      <c r="BF29">
        <v>99.851600000000005</v>
      </c>
      <c r="BG29">
        <v>-2.9999999999999997E-4</v>
      </c>
      <c r="BH29">
        <v>2.9999999999999997E-4</v>
      </c>
      <c r="BI29">
        <v>-1.8E-3</v>
      </c>
      <c r="BJ29">
        <v>2.8E-3</v>
      </c>
      <c r="BK29">
        <v>-3.3E-3</v>
      </c>
      <c r="BL29">
        <v>-9.8500000000000004E-2</v>
      </c>
      <c r="BM29">
        <v>0.15379999999999999</v>
      </c>
      <c r="BN29">
        <v>2.2100000000000002E-2</v>
      </c>
      <c r="BO29">
        <v>2.5899999999999999E-2</v>
      </c>
      <c r="BP29">
        <v>0</v>
      </c>
      <c r="BQ29">
        <v>0</v>
      </c>
      <c r="BR29">
        <v>5.0000000000000001E-4</v>
      </c>
      <c r="BS29">
        <v>1E-4</v>
      </c>
    </row>
    <row r="30" spans="1:71" x14ac:dyDescent="0.4">
      <c r="A30" s="1" t="s">
        <v>180</v>
      </c>
      <c r="B30" s="1" t="s">
        <v>120</v>
      </c>
      <c r="C30" s="2">
        <v>45551.448576388888</v>
      </c>
      <c r="J30">
        <v>-1E-4</v>
      </c>
      <c r="K30">
        <v>0.1027</v>
      </c>
      <c r="L30">
        <v>2.9999999999999997E-4</v>
      </c>
      <c r="M30">
        <v>4.4000000000000003E-3</v>
      </c>
      <c r="N30">
        <v>2E-3</v>
      </c>
      <c r="O30">
        <v>1E-4</v>
      </c>
      <c r="P30">
        <v>989.16189999999995</v>
      </c>
      <c r="Q30">
        <v>8.2000000000000007E-3</v>
      </c>
      <c r="R30">
        <v>2.0000000000000001E-4</v>
      </c>
      <c r="S30">
        <v>1.1999999999999999E-3</v>
      </c>
      <c r="T30">
        <v>2.8999999999999998E-3</v>
      </c>
      <c r="U30">
        <v>4.1999999999999997E-3</v>
      </c>
      <c r="V30">
        <v>2.7000000000000001E-3</v>
      </c>
      <c r="W30">
        <v>-2.3999999999999998E-3</v>
      </c>
      <c r="X30">
        <v>1023.732</v>
      </c>
      <c r="Y30">
        <v>4.1999999999999997E-3</v>
      </c>
      <c r="Z30">
        <v>6.9999999999999999E-4</v>
      </c>
      <c r="AA30">
        <v>1.7600000000000001E-2</v>
      </c>
      <c r="AB30">
        <v>2.2000000000000001E-3</v>
      </c>
      <c r="AC30">
        <v>4.1999999999999997E-3</v>
      </c>
      <c r="AD30">
        <v>4.7000000000000002E-3</v>
      </c>
      <c r="AE30">
        <v>4.8099999999999997E-2</v>
      </c>
      <c r="AF30">
        <v>0.15679999999999999</v>
      </c>
      <c r="AG30">
        <v>1.4500000000000001E-2</v>
      </c>
      <c r="AH30">
        <v>5.4699999999999999E-2</v>
      </c>
      <c r="AI30">
        <v>1E-4</v>
      </c>
      <c r="AJ30">
        <v>7.9000000000000008E-3</v>
      </c>
      <c r="AK30">
        <v>-4.0000000000000002E-4</v>
      </c>
      <c r="AL30">
        <v>6.9999999999999999E-4</v>
      </c>
      <c r="AM30">
        <v>1.1900000000000001E-2</v>
      </c>
      <c r="AN30">
        <v>0.92</v>
      </c>
      <c r="AO30">
        <v>0.88</v>
      </c>
      <c r="AP30">
        <v>0.88</v>
      </c>
      <c r="AQ30">
        <v>-1E-4</v>
      </c>
      <c r="AR30">
        <v>0.1027</v>
      </c>
      <c r="AS30">
        <v>2.9999999999999997E-4</v>
      </c>
      <c r="AT30">
        <v>4.4000000000000003E-3</v>
      </c>
      <c r="AU30">
        <v>2E-3</v>
      </c>
      <c r="AV30">
        <v>1E-4</v>
      </c>
      <c r="AW30">
        <v>989.16189999999995</v>
      </c>
      <c r="AX30">
        <v>8.2000000000000007E-3</v>
      </c>
      <c r="AY30">
        <v>2.0000000000000001E-4</v>
      </c>
      <c r="AZ30">
        <v>1.1999999999999999E-3</v>
      </c>
      <c r="BA30">
        <v>2.8999999999999998E-3</v>
      </c>
      <c r="BB30">
        <v>4.1999999999999997E-3</v>
      </c>
      <c r="BC30">
        <v>2.7000000000000001E-3</v>
      </c>
      <c r="BD30">
        <v>-2.3999999999999998E-3</v>
      </c>
      <c r="BE30">
        <v>1023.732</v>
      </c>
      <c r="BF30">
        <v>4.1999999999999997E-3</v>
      </c>
      <c r="BG30">
        <v>6.9999999999999999E-4</v>
      </c>
      <c r="BH30">
        <v>1.7600000000000001E-2</v>
      </c>
      <c r="BI30">
        <v>2.2000000000000001E-3</v>
      </c>
      <c r="BJ30">
        <v>4.1999999999999997E-3</v>
      </c>
      <c r="BK30">
        <v>4.7000000000000002E-3</v>
      </c>
      <c r="BL30">
        <v>4.8099999999999997E-2</v>
      </c>
      <c r="BM30">
        <v>0.15679999999999999</v>
      </c>
      <c r="BN30">
        <v>1.4500000000000001E-2</v>
      </c>
      <c r="BO30">
        <v>5.4699999999999999E-2</v>
      </c>
      <c r="BP30">
        <v>7.9000000000000008E-3</v>
      </c>
      <c r="BQ30">
        <v>-4.0000000000000002E-4</v>
      </c>
      <c r="BR30">
        <v>6.9999999999999999E-4</v>
      </c>
      <c r="BS30">
        <v>1.1900000000000001E-2</v>
      </c>
    </row>
    <row r="31" spans="1:71" x14ac:dyDescent="0.4">
      <c r="A31" s="1" t="s">
        <v>119</v>
      </c>
      <c r="B31" s="1" t="s">
        <v>120</v>
      </c>
      <c r="C31" s="2">
        <v>45551.450312499997</v>
      </c>
      <c r="J31">
        <v>1E-4</v>
      </c>
      <c r="K31">
        <v>1.1000000000000001E-3</v>
      </c>
      <c r="L31">
        <v>1.1000000000000001E-3</v>
      </c>
      <c r="M31">
        <v>4.0000000000000002E-4</v>
      </c>
      <c r="N31">
        <v>0</v>
      </c>
      <c r="O31">
        <v>0</v>
      </c>
      <c r="P31">
        <v>1.2999999999999999E-2</v>
      </c>
      <c r="Q31">
        <v>1E-4</v>
      </c>
      <c r="R31">
        <v>2.9999999999999997E-4</v>
      </c>
      <c r="S31">
        <v>1E-4</v>
      </c>
      <c r="T31">
        <v>0</v>
      </c>
      <c r="U31">
        <v>8.0000000000000004E-4</v>
      </c>
      <c r="V31">
        <v>-5.4000000000000003E-3</v>
      </c>
      <c r="W31">
        <v>-1.6000000000000001E-3</v>
      </c>
      <c r="X31">
        <v>2.0400000000000001E-2</v>
      </c>
      <c r="Y31">
        <v>5.9999999999999995E-4</v>
      </c>
      <c r="Z31">
        <v>-5.0000000000000001E-4</v>
      </c>
      <c r="AA31">
        <v>3.2000000000000002E-3</v>
      </c>
      <c r="AB31">
        <v>-1E-4</v>
      </c>
      <c r="AC31">
        <v>1.5E-3</v>
      </c>
      <c r="AD31">
        <v>-4.3E-3</v>
      </c>
      <c r="AE31">
        <v>3.5999999999999999E-3</v>
      </c>
      <c r="AF31">
        <v>0.15090000000000001</v>
      </c>
      <c r="AG31">
        <v>1.3299999999999999E-2</v>
      </c>
      <c r="AH31">
        <v>2.5999999999999999E-2</v>
      </c>
      <c r="AI31">
        <v>-1.5E-3</v>
      </c>
      <c r="AJ31">
        <v>0</v>
      </c>
      <c r="AK31">
        <v>1E-4</v>
      </c>
      <c r="AL31">
        <v>1E-4</v>
      </c>
      <c r="AM31">
        <v>4.0000000000000002E-4</v>
      </c>
      <c r="AN31">
        <v>1.02</v>
      </c>
      <c r="AO31">
        <v>1.01</v>
      </c>
      <c r="AP31">
        <v>1.01</v>
      </c>
      <c r="AQ31">
        <v>1E-4</v>
      </c>
      <c r="AR31">
        <v>1.1000000000000001E-3</v>
      </c>
      <c r="AS31">
        <v>1.1000000000000001E-3</v>
      </c>
      <c r="AT31">
        <v>4.0000000000000002E-4</v>
      </c>
      <c r="AU31">
        <v>0</v>
      </c>
      <c r="AV31">
        <v>0</v>
      </c>
      <c r="AW31">
        <v>1.2999999999999999E-2</v>
      </c>
      <c r="AX31">
        <v>1E-4</v>
      </c>
      <c r="AY31">
        <v>2.9999999999999997E-4</v>
      </c>
      <c r="AZ31">
        <v>1E-4</v>
      </c>
      <c r="BA31">
        <v>0</v>
      </c>
      <c r="BB31">
        <v>8.0000000000000004E-4</v>
      </c>
      <c r="BC31">
        <v>-5.4000000000000003E-3</v>
      </c>
      <c r="BD31">
        <v>-1.6000000000000001E-3</v>
      </c>
      <c r="BE31">
        <v>2.0400000000000001E-2</v>
      </c>
      <c r="BF31">
        <v>5.9999999999999995E-4</v>
      </c>
      <c r="BG31">
        <v>-5.0000000000000001E-4</v>
      </c>
      <c r="BH31">
        <v>3.2000000000000002E-3</v>
      </c>
      <c r="BI31">
        <v>-1E-4</v>
      </c>
      <c r="BJ31">
        <v>1.5E-3</v>
      </c>
      <c r="BK31">
        <v>-4.3E-3</v>
      </c>
      <c r="BL31">
        <v>3.5999999999999999E-3</v>
      </c>
      <c r="BM31">
        <v>0.15090000000000001</v>
      </c>
      <c r="BN31">
        <v>1.3299999999999999E-2</v>
      </c>
      <c r="BO31">
        <v>2.5999999999999999E-2</v>
      </c>
      <c r="BP31">
        <v>0</v>
      </c>
      <c r="BQ31">
        <v>1E-4</v>
      </c>
      <c r="BR31">
        <v>1E-4</v>
      </c>
      <c r="BS31">
        <v>4.0000000000000002E-4</v>
      </c>
    </row>
    <row r="32" spans="1:71" x14ac:dyDescent="0.4">
      <c r="A32" s="1" t="s">
        <v>137</v>
      </c>
      <c r="B32" s="1" t="s">
        <v>120</v>
      </c>
      <c r="C32" s="2">
        <v>45551.452060185184</v>
      </c>
      <c r="J32">
        <v>1E-4</v>
      </c>
      <c r="K32">
        <v>-6.9999999999999999E-4</v>
      </c>
      <c r="L32">
        <v>5.9999999999999995E-4</v>
      </c>
      <c r="M32">
        <v>2.9999999999999997E-4</v>
      </c>
      <c r="N32">
        <v>0</v>
      </c>
      <c r="O32">
        <v>-1E-4</v>
      </c>
      <c r="P32">
        <v>8.3999999999999995E-3</v>
      </c>
      <c r="Q32">
        <v>0</v>
      </c>
      <c r="R32">
        <v>2.0000000000000001E-4</v>
      </c>
      <c r="S32">
        <v>-1E-4</v>
      </c>
      <c r="T32">
        <v>2.9999999999999997E-4</v>
      </c>
      <c r="U32">
        <v>2.9999999999999997E-4</v>
      </c>
      <c r="V32">
        <v>-8.0000000000000004E-4</v>
      </c>
      <c r="W32">
        <v>-1.6000000000000001E-3</v>
      </c>
      <c r="X32">
        <v>1.7000000000000001E-2</v>
      </c>
      <c r="Y32">
        <v>1E-4</v>
      </c>
      <c r="Z32">
        <v>0</v>
      </c>
      <c r="AA32">
        <v>2.9999999999999997E-4</v>
      </c>
      <c r="AB32">
        <v>-5.0000000000000001E-4</v>
      </c>
      <c r="AC32">
        <v>-8.0000000000000004E-4</v>
      </c>
      <c r="AD32">
        <v>-2.5999999999999999E-3</v>
      </c>
      <c r="AE32">
        <v>3.0000000000000001E-3</v>
      </c>
      <c r="AF32">
        <v>0.15140000000000001</v>
      </c>
      <c r="AG32">
        <v>1.2699999999999999E-2</v>
      </c>
      <c r="AH32">
        <v>2.69E-2</v>
      </c>
      <c r="AI32">
        <v>-6.9999999999999999E-4</v>
      </c>
      <c r="AJ32">
        <v>0</v>
      </c>
      <c r="AK32">
        <v>1E-4</v>
      </c>
      <c r="AL32">
        <v>-2.9999999999999997E-4</v>
      </c>
      <c r="AM32">
        <v>1E-4</v>
      </c>
      <c r="AN32">
        <v>1.02</v>
      </c>
      <c r="AO32">
        <v>1.01</v>
      </c>
      <c r="AP32">
        <v>1</v>
      </c>
      <c r="AQ32">
        <v>1E-4</v>
      </c>
      <c r="AR32">
        <v>-6.9999999999999999E-4</v>
      </c>
      <c r="AS32">
        <v>5.9999999999999995E-4</v>
      </c>
      <c r="AT32">
        <v>2.9999999999999997E-4</v>
      </c>
      <c r="AU32">
        <v>0</v>
      </c>
      <c r="AV32">
        <v>-1E-4</v>
      </c>
      <c r="AW32">
        <v>8.3999999999999995E-3</v>
      </c>
      <c r="AX32">
        <v>0</v>
      </c>
      <c r="AY32">
        <v>2.0000000000000001E-4</v>
      </c>
      <c r="AZ32">
        <v>-1E-4</v>
      </c>
      <c r="BA32">
        <v>2.9999999999999997E-4</v>
      </c>
      <c r="BB32">
        <v>2.9999999999999997E-4</v>
      </c>
      <c r="BC32">
        <v>-8.0000000000000004E-4</v>
      </c>
      <c r="BD32">
        <v>-1.6000000000000001E-3</v>
      </c>
      <c r="BE32">
        <v>1.7000000000000001E-2</v>
      </c>
      <c r="BF32">
        <v>1E-4</v>
      </c>
      <c r="BG32">
        <v>0</v>
      </c>
      <c r="BH32">
        <v>2.9999999999999997E-4</v>
      </c>
      <c r="BI32">
        <v>-5.0000000000000001E-4</v>
      </c>
      <c r="BJ32">
        <v>-8.0000000000000004E-4</v>
      </c>
      <c r="BK32">
        <v>-2.5999999999999999E-3</v>
      </c>
      <c r="BL32">
        <v>3.0000000000000001E-3</v>
      </c>
      <c r="BM32">
        <v>0.15140000000000001</v>
      </c>
      <c r="BN32">
        <v>1.2699999999999999E-2</v>
      </c>
      <c r="BO32">
        <v>2.69E-2</v>
      </c>
      <c r="BP32">
        <v>0</v>
      </c>
      <c r="BQ32">
        <v>1E-4</v>
      </c>
      <c r="BR32">
        <v>-2.9999999999999997E-4</v>
      </c>
      <c r="BS32">
        <v>1E-4</v>
      </c>
    </row>
    <row r="33" spans="1:71" x14ac:dyDescent="0.4">
      <c r="A33" s="1" t="s">
        <v>181</v>
      </c>
      <c r="B33" s="1" t="s">
        <v>120</v>
      </c>
      <c r="C33" s="2">
        <v>45551.45380787037</v>
      </c>
      <c r="J33">
        <v>2.0000000000000001E-4</v>
      </c>
      <c r="K33">
        <v>2.0999999999999999E-3</v>
      </c>
      <c r="L33">
        <v>1.2999999999999999E-3</v>
      </c>
      <c r="M33">
        <v>1.6999999999999999E-3</v>
      </c>
      <c r="N33">
        <v>-2.9999999999999997E-4</v>
      </c>
      <c r="O33">
        <v>-2.9999999999999997E-4</v>
      </c>
      <c r="P33">
        <v>9.3200000000000005E-2</v>
      </c>
      <c r="Q33">
        <v>0</v>
      </c>
      <c r="R33">
        <v>-1E-4</v>
      </c>
      <c r="S33">
        <v>-2.0000000000000001E-4</v>
      </c>
      <c r="T33">
        <v>-6.9999999999999999E-4</v>
      </c>
      <c r="U33">
        <v>1.2999999999999999E-3</v>
      </c>
      <c r="V33">
        <v>-4.4000000000000003E-3</v>
      </c>
      <c r="W33">
        <v>-1.6999999999999999E-3</v>
      </c>
      <c r="X33">
        <v>1.8100000000000002E-2</v>
      </c>
      <c r="Y33">
        <v>0</v>
      </c>
      <c r="Z33">
        <v>-2.0000000000000001E-4</v>
      </c>
      <c r="AA33">
        <v>8.9999999999999998E-4</v>
      </c>
      <c r="AB33">
        <v>-1.1000000000000001E-3</v>
      </c>
      <c r="AC33">
        <v>-5.0000000000000001E-4</v>
      </c>
      <c r="AD33">
        <v>-5.0000000000000001E-3</v>
      </c>
      <c r="AE33">
        <v>1E-3</v>
      </c>
      <c r="AF33">
        <v>0.14749999999999999</v>
      </c>
      <c r="AG33">
        <v>1.0999999999999999E-2</v>
      </c>
      <c r="AH33">
        <v>6.6400000000000001E-2</v>
      </c>
      <c r="AI33">
        <v>-2.7000000000000001E-3</v>
      </c>
      <c r="AJ33">
        <v>0</v>
      </c>
      <c r="AK33">
        <v>20.1663</v>
      </c>
      <c r="AL33">
        <v>1.2800000000000001E-2</v>
      </c>
      <c r="AM33">
        <v>-2.0000000000000001E-4</v>
      </c>
      <c r="AN33">
        <v>1.03</v>
      </c>
      <c r="AO33">
        <v>1.01</v>
      </c>
      <c r="AP33">
        <v>1</v>
      </c>
      <c r="AQ33">
        <v>2.0000000000000001E-4</v>
      </c>
      <c r="AR33">
        <v>2.0999999999999999E-3</v>
      </c>
      <c r="AS33">
        <v>1.2999999999999999E-3</v>
      </c>
      <c r="AT33">
        <v>1.6999999999999999E-3</v>
      </c>
      <c r="AU33">
        <v>-2.9999999999999997E-4</v>
      </c>
      <c r="AV33">
        <v>-2.9999999999999997E-4</v>
      </c>
      <c r="AW33">
        <v>9.3200000000000005E-2</v>
      </c>
      <c r="AX33">
        <v>0</v>
      </c>
      <c r="AY33">
        <v>-1E-4</v>
      </c>
      <c r="AZ33">
        <v>-2.0000000000000001E-4</v>
      </c>
      <c r="BA33">
        <v>-6.9999999999999999E-4</v>
      </c>
      <c r="BB33">
        <v>1.2999999999999999E-3</v>
      </c>
      <c r="BC33">
        <v>-4.4000000000000003E-3</v>
      </c>
      <c r="BD33">
        <v>-1.6999999999999999E-3</v>
      </c>
      <c r="BE33">
        <v>1.8100000000000002E-2</v>
      </c>
      <c r="BF33">
        <v>0</v>
      </c>
      <c r="BG33">
        <v>-2.0000000000000001E-4</v>
      </c>
      <c r="BH33">
        <v>8.9999999999999998E-4</v>
      </c>
      <c r="BI33">
        <v>-1.1000000000000001E-3</v>
      </c>
      <c r="BJ33">
        <v>-5.0000000000000001E-4</v>
      </c>
      <c r="BK33">
        <v>-5.0000000000000001E-3</v>
      </c>
      <c r="BL33">
        <v>1E-3</v>
      </c>
      <c r="BM33">
        <v>0.14749999999999999</v>
      </c>
      <c r="BN33">
        <v>1.0999999999999999E-2</v>
      </c>
      <c r="BO33">
        <v>6.6400000000000001E-2</v>
      </c>
      <c r="BP33">
        <v>0</v>
      </c>
      <c r="BQ33" t="s">
        <v>182</v>
      </c>
      <c r="BR33">
        <v>-5.3E-3</v>
      </c>
      <c r="BS33">
        <v>-2.0000000000000001E-4</v>
      </c>
    </row>
    <row r="34" spans="1:71" x14ac:dyDescent="0.4">
      <c r="A34" s="1" t="s">
        <v>119</v>
      </c>
      <c r="B34" s="1" t="s">
        <v>120</v>
      </c>
      <c r="C34" s="2">
        <v>45551.455543981479</v>
      </c>
      <c r="J34">
        <v>1E-4</v>
      </c>
      <c r="K34">
        <v>0</v>
      </c>
      <c r="L34">
        <v>6.9999999999999999E-4</v>
      </c>
      <c r="M34">
        <v>4.0000000000000002E-4</v>
      </c>
      <c r="N34">
        <v>-1E-4</v>
      </c>
      <c r="O34">
        <v>-1E-4</v>
      </c>
      <c r="P34">
        <v>7.7999999999999996E-3</v>
      </c>
      <c r="Q34">
        <v>1E-4</v>
      </c>
      <c r="R34">
        <v>1E-4</v>
      </c>
      <c r="S34">
        <v>-4.0000000000000002E-4</v>
      </c>
      <c r="T34">
        <v>1E-4</v>
      </c>
      <c r="U34">
        <v>6.9999999999999999E-4</v>
      </c>
      <c r="V34">
        <v>-4.4000000000000003E-3</v>
      </c>
      <c r="W34">
        <v>-1.8E-3</v>
      </c>
      <c r="X34">
        <v>1.26E-2</v>
      </c>
      <c r="Y34">
        <v>1E-4</v>
      </c>
      <c r="Z34">
        <v>-6.9999999999999999E-4</v>
      </c>
      <c r="AA34">
        <v>3.2000000000000002E-3</v>
      </c>
      <c r="AB34">
        <v>-2E-3</v>
      </c>
      <c r="AC34">
        <v>2E-3</v>
      </c>
      <c r="AD34">
        <v>-1.8E-3</v>
      </c>
      <c r="AE34">
        <v>2.9999999999999997E-4</v>
      </c>
      <c r="AF34">
        <v>0.1487</v>
      </c>
      <c r="AG34">
        <v>1.3299999999999999E-2</v>
      </c>
      <c r="AH34">
        <v>2.9499999999999998E-2</v>
      </c>
      <c r="AI34">
        <v>-1.1999999999999999E-3</v>
      </c>
      <c r="AJ34">
        <v>0</v>
      </c>
      <c r="AK34">
        <v>4.4999999999999997E-3</v>
      </c>
      <c r="AL34">
        <v>-4.0000000000000002E-4</v>
      </c>
      <c r="AM34">
        <v>2.9999999999999997E-4</v>
      </c>
      <c r="AN34">
        <v>1.02</v>
      </c>
      <c r="AO34">
        <v>1.01</v>
      </c>
      <c r="AP34">
        <v>1</v>
      </c>
      <c r="AQ34">
        <v>1E-4</v>
      </c>
      <c r="AR34">
        <v>0</v>
      </c>
      <c r="AS34">
        <v>6.9999999999999999E-4</v>
      </c>
      <c r="AT34">
        <v>4.0000000000000002E-4</v>
      </c>
      <c r="AU34">
        <v>-1E-4</v>
      </c>
      <c r="AV34">
        <v>-1E-4</v>
      </c>
      <c r="AW34">
        <v>7.7999999999999996E-3</v>
      </c>
      <c r="AX34">
        <v>1E-4</v>
      </c>
      <c r="AY34">
        <v>1E-4</v>
      </c>
      <c r="AZ34">
        <v>-4.0000000000000002E-4</v>
      </c>
      <c r="BA34">
        <v>1E-4</v>
      </c>
      <c r="BB34">
        <v>6.9999999999999999E-4</v>
      </c>
      <c r="BC34">
        <v>-4.4000000000000003E-3</v>
      </c>
      <c r="BD34">
        <v>-1.8E-3</v>
      </c>
      <c r="BE34">
        <v>1.26E-2</v>
      </c>
      <c r="BF34">
        <v>1E-4</v>
      </c>
      <c r="BG34">
        <v>-6.9999999999999999E-4</v>
      </c>
      <c r="BH34">
        <v>3.2000000000000002E-3</v>
      </c>
      <c r="BI34">
        <v>-2E-3</v>
      </c>
      <c r="BJ34">
        <v>2E-3</v>
      </c>
      <c r="BK34">
        <v>-1.8E-3</v>
      </c>
      <c r="BL34">
        <v>2.9999999999999997E-4</v>
      </c>
      <c r="BM34">
        <v>0.1487</v>
      </c>
      <c r="BN34">
        <v>1.3299999999999999E-2</v>
      </c>
      <c r="BO34">
        <v>2.9499999999999998E-2</v>
      </c>
      <c r="BP34">
        <v>0</v>
      </c>
      <c r="BQ34">
        <v>4.4999999999999997E-3</v>
      </c>
      <c r="BR34">
        <v>-4.0000000000000002E-4</v>
      </c>
      <c r="BS34">
        <v>2.9999999999999997E-4</v>
      </c>
    </row>
    <row r="35" spans="1:71" x14ac:dyDescent="0.4">
      <c r="A35" s="1" t="s">
        <v>137</v>
      </c>
      <c r="B35" s="1" t="s">
        <v>120</v>
      </c>
      <c r="C35" s="2">
        <v>45551.457291666666</v>
      </c>
      <c r="J35">
        <v>1E-4</v>
      </c>
      <c r="K35">
        <v>-4.0000000000000002E-4</v>
      </c>
      <c r="L35">
        <v>-1.6999999999999999E-3</v>
      </c>
      <c r="M35">
        <v>5.0000000000000001E-4</v>
      </c>
      <c r="N35">
        <v>-1E-4</v>
      </c>
      <c r="O35">
        <v>0</v>
      </c>
      <c r="P35">
        <v>4.4999999999999997E-3</v>
      </c>
      <c r="Q35">
        <v>2.0000000000000001E-4</v>
      </c>
      <c r="R35">
        <v>2.9999999999999997E-4</v>
      </c>
      <c r="S35">
        <v>0</v>
      </c>
      <c r="T35">
        <v>2.9999999999999997E-4</v>
      </c>
      <c r="U35">
        <v>5.9999999999999995E-4</v>
      </c>
      <c r="V35">
        <v>-7.3000000000000001E-3</v>
      </c>
      <c r="W35">
        <v>-1.6000000000000001E-3</v>
      </c>
      <c r="X35">
        <v>1.54E-2</v>
      </c>
      <c r="Y35">
        <v>0</v>
      </c>
      <c r="Z35">
        <v>-2.9999999999999997E-4</v>
      </c>
      <c r="AA35">
        <v>1.1000000000000001E-3</v>
      </c>
      <c r="AB35">
        <v>-1.2999999999999999E-3</v>
      </c>
      <c r="AC35">
        <v>2.0000000000000001E-4</v>
      </c>
      <c r="AD35">
        <v>-3.2000000000000002E-3</v>
      </c>
      <c r="AE35">
        <v>3.3E-3</v>
      </c>
      <c r="AF35">
        <v>0.14990000000000001</v>
      </c>
      <c r="AG35">
        <v>1.7299999999999999E-2</v>
      </c>
      <c r="AH35">
        <v>2.8400000000000002E-2</v>
      </c>
      <c r="AI35">
        <v>-1.2999999999999999E-3</v>
      </c>
      <c r="AJ35">
        <v>0</v>
      </c>
      <c r="AK35">
        <v>1.5E-3</v>
      </c>
      <c r="AL35">
        <v>-2.9999999999999997E-4</v>
      </c>
      <c r="AM35">
        <v>1E-4</v>
      </c>
      <c r="AN35">
        <v>1.02</v>
      </c>
      <c r="AO35">
        <v>1.01</v>
      </c>
      <c r="AP35">
        <v>1</v>
      </c>
      <c r="AQ35">
        <v>1E-4</v>
      </c>
      <c r="AR35">
        <v>-4.0000000000000002E-4</v>
      </c>
      <c r="AS35">
        <v>-1.6999999999999999E-3</v>
      </c>
      <c r="AT35">
        <v>5.0000000000000001E-4</v>
      </c>
      <c r="AU35">
        <v>-1E-4</v>
      </c>
      <c r="AV35">
        <v>0</v>
      </c>
      <c r="AW35">
        <v>4.4999999999999997E-3</v>
      </c>
      <c r="AX35">
        <v>2.0000000000000001E-4</v>
      </c>
      <c r="AY35">
        <v>2.9999999999999997E-4</v>
      </c>
      <c r="AZ35">
        <v>0</v>
      </c>
      <c r="BA35">
        <v>2.9999999999999997E-4</v>
      </c>
      <c r="BB35">
        <v>5.9999999999999995E-4</v>
      </c>
      <c r="BC35">
        <v>-7.3000000000000001E-3</v>
      </c>
      <c r="BD35">
        <v>-1.6000000000000001E-3</v>
      </c>
      <c r="BE35">
        <v>1.54E-2</v>
      </c>
      <c r="BF35">
        <v>0</v>
      </c>
      <c r="BG35">
        <v>-2.9999999999999997E-4</v>
      </c>
      <c r="BH35">
        <v>1.1000000000000001E-3</v>
      </c>
      <c r="BI35">
        <v>-1.2999999999999999E-3</v>
      </c>
      <c r="BJ35">
        <v>2.0000000000000001E-4</v>
      </c>
      <c r="BK35">
        <v>-3.2000000000000002E-3</v>
      </c>
      <c r="BL35">
        <v>3.3E-3</v>
      </c>
      <c r="BM35">
        <v>0.14990000000000001</v>
      </c>
      <c r="BN35">
        <v>1.7299999999999999E-2</v>
      </c>
      <c r="BO35">
        <v>2.8400000000000002E-2</v>
      </c>
      <c r="BP35">
        <v>0</v>
      </c>
      <c r="BQ35">
        <v>1.5E-3</v>
      </c>
      <c r="BR35">
        <v>-2.9999999999999997E-4</v>
      </c>
      <c r="BS35">
        <v>1E-4</v>
      </c>
    </row>
    <row r="36" spans="1:71" x14ac:dyDescent="0.4">
      <c r="A36" s="1" t="s">
        <v>183</v>
      </c>
      <c r="B36" s="1" t="s">
        <v>120</v>
      </c>
      <c r="C36" s="2">
        <v>45551.459016203706</v>
      </c>
      <c r="J36">
        <v>-1E-4</v>
      </c>
      <c r="K36">
        <v>-2.9999999999999997E-4</v>
      </c>
      <c r="L36">
        <v>5.9999999999999995E-4</v>
      </c>
      <c r="M36">
        <v>2.9999999999999997E-4</v>
      </c>
      <c r="N36">
        <v>-1E-4</v>
      </c>
      <c r="O36">
        <v>0</v>
      </c>
      <c r="P36">
        <v>1.8E-3</v>
      </c>
      <c r="Q36">
        <v>-1E-4</v>
      </c>
      <c r="R36">
        <v>0</v>
      </c>
      <c r="S36">
        <v>0</v>
      </c>
      <c r="T36">
        <v>0</v>
      </c>
      <c r="U36">
        <v>4.0000000000000002E-4</v>
      </c>
      <c r="V36">
        <v>-1.21E-2</v>
      </c>
      <c r="W36">
        <v>-1.1000000000000001E-3</v>
      </c>
      <c r="X36">
        <v>1.44E-2</v>
      </c>
      <c r="Y36">
        <v>2.9999999999999997E-4</v>
      </c>
      <c r="Z36">
        <v>0</v>
      </c>
      <c r="AA36">
        <v>-8.0000000000000004E-4</v>
      </c>
      <c r="AB36">
        <v>-8.0000000000000004E-4</v>
      </c>
      <c r="AC36">
        <v>-8.0000000000000004E-4</v>
      </c>
      <c r="AD36">
        <v>-2.5000000000000001E-3</v>
      </c>
      <c r="AE36">
        <v>0</v>
      </c>
      <c r="AF36">
        <v>0.14430000000000001</v>
      </c>
      <c r="AG36">
        <v>1.21E-2</v>
      </c>
      <c r="AH36">
        <v>2.7799999999999998E-2</v>
      </c>
      <c r="AI36">
        <v>-5.0000000000000001E-4</v>
      </c>
      <c r="AJ36">
        <v>0</v>
      </c>
      <c r="AK36">
        <v>8.0000000000000004E-4</v>
      </c>
      <c r="AL36">
        <v>-2.0000000000000001E-4</v>
      </c>
      <c r="AM36">
        <v>1E-4</v>
      </c>
      <c r="AN36">
        <v>1.02</v>
      </c>
      <c r="AO36">
        <v>1</v>
      </c>
      <c r="AP36">
        <v>1</v>
      </c>
      <c r="AQ36">
        <v>-1E-4</v>
      </c>
      <c r="AR36">
        <v>-2.9999999999999997E-4</v>
      </c>
      <c r="AS36">
        <v>5.9999999999999995E-4</v>
      </c>
      <c r="AT36">
        <v>2.9999999999999997E-4</v>
      </c>
      <c r="AU36">
        <v>-1E-4</v>
      </c>
      <c r="AV36">
        <v>0</v>
      </c>
      <c r="AW36">
        <v>1.8E-3</v>
      </c>
      <c r="AX36">
        <v>-1E-4</v>
      </c>
      <c r="AY36">
        <v>0</v>
      </c>
      <c r="AZ36">
        <v>0</v>
      </c>
      <c r="BA36">
        <v>0</v>
      </c>
      <c r="BB36">
        <v>4.0000000000000002E-4</v>
      </c>
      <c r="BC36">
        <v>-1.21E-2</v>
      </c>
      <c r="BD36">
        <v>-1.1000000000000001E-3</v>
      </c>
      <c r="BE36">
        <v>1.44E-2</v>
      </c>
      <c r="BF36">
        <v>2.9999999999999997E-4</v>
      </c>
      <c r="BG36">
        <v>0</v>
      </c>
      <c r="BH36">
        <v>-8.0000000000000004E-4</v>
      </c>
      <c r="BI36">
        <v>-8.0000000000000004E-4</v>
      </c>
      <c r="BJ36">
        <v>-8.0000000000000004E-4</v>
      </c>
      <c r="BK36">
        <v>-2.5000000000000001E-3</v>
      </c>
      <c r="BL36">
        <v>0</v>
      </c>
      <c r="BM36">
        <v>0.14430000000000001</v>
      </c>
      <c r="BN36">
        <v>1.21E-2</v>
      </c>
      <c r="BO36">
        <v>2.7799999999999998E-2</v>
      </c>
      <c r="BP36">
        <v>0</v>
      </c>
      <c r="BQ36">
        <v>8.0000000000000004E-4</v>
      </c>
      <c r="BR36">
        <v>-2.0000000000000001E-4</v>
      </c>
      <c r="BS36">
        <v>1E-4</v>
      </c>
    </row>
    <row r="37" spans="1:71" x14ac:dyDescent="0.4">
      <c r="A37" s="1" t="s">
        <v>184</v>
      </c>
      <c r="B37" s="1" t="s">
        <v>120</v>
      </c>
      <c r="C37" s="2">
        <v>45551.460775462961</v>
      </c>
      <c r="J37">
        <v>5.0780000000000003</v>
      </c>
      <c r="K37">
        <v>4.9720000000000004</v>
      </c>
      <c r="L37">
        <v>5.1285999999999996</v>
      </c>
      <c r="M37">
        <v>4.9878</v>
      </c>
      <c r="N37">
        <v>5.0499000000000001</v>
      </c>
      <c r="O37">
        <v>5.0091999999999999</v>
      </c>
      <c r="P37">
        <v>5.0185000000000004</v>
      </c>
      <c r="Q37">
        <v>4.9924999999999997</v>
      </c>
      <c r="R37">
        <v>5.0766999999999998</v>
      </c>
      <c r="S37">
        <v>4.9781000000000004</v>
      </c>
      <c r="T37">
        <v>4.9805000000000001</v>
      </c>
      <c r="U37">
        <v>4.9897</v>
      </c>
      <c r="V37">
        <v>5.0415999999999999</v>
      </c>
      <c r="W37">
        <v>5.0420999999999996</v>
      </c>
      <c r="X37">
        <v>4.9090999999999996</v>
      </c>
      <c r="Y37">
        <v>4.9660000000000002</v>
      </c>
      <c r="Z37">
        <v>5.2976999999999999</v>
      </c>
      <c r="AA37">
        <v>5.0765000000000002</v>
      </c>
      <c r="AB37">
        <v>4.9848999999999997</v>
      </c>
      <c r="AC37">
        <v>5.0175999999999998</v>
      </c>
      <c r="AD37">
        <v>5.2870999999999997</v>
      </c>
      <c r="AE37">
        <v>4.9462999999999999</v>
      </c>
      <c r="AF37">
        <v>4.8947000000000003</v>
      </c>
      <c r="AG37">
        <v>5.0429000000000004</v>
      </c>
      <c r="AH37">
        <v>4.8190999999999997</v>
      </c>
      <c r="AI37">
        <v>5.0968999999999998</v>
      </c>
      <c r="AJ37">
        <v>5.0491000000000001</v>
      </c>
      <c r="AK37">
        <v>5.0118</v>
      </c>
      <c r="AL37">
        <v>5.0643000000000002</v>
      </c>
      <c r="AM37">
        <v>4.9762000000000004</v>
      </c>
      <c r="AN37">
        <v>1.02</v>
      </c>
      <c r="AO37">
        <v>1</v>
      </c>
      <c r="AP37">
        <v>0.99</v>
      </c>
      <c r="AQ37">
        <v>5.0774999999999997</v>
      </c>
      <c r="AR37">
        <v>4.9720000000000004</v>
      </c>
      <c r="AS37">
        <v>5.1285999999999996</v>
      </c>
      <c r="AT37">
        <v>4.9878</v>
      </c>
      <c r="AU37">
        <v>5.0499000000000001</v>
      </c>
      <c r="AV37">
        <v>5.0091999999999999</v>
      </c>
      <c r="AW37">
        <v>5.0185000000000004</v>
      </c>
      <c r="AX37">
        <v>4.9924999999999997</v>
      </c>
      <c r="AY37">
        <v>5.0762999999999998</v>
      </c>
      <c r="AZ37">
        <v>4.9767000000000001</v>
      </c>
      <c r="BA37">
        <v>4.9805999999999999</v>
      </c>
      <c r="BB37">
        <v>4.9897</v>
      </c>
      <c r="BC37">
        <v>5.0415999999999999</v>
      </c>
      <c r="BD37">
        <v>5.0420999999999996</v>
      </c>
      <c r="BE37">
        <v>4.9081999999999999</v>
      </c>
      <c r="BF37">
        <v>4.9660000000000002</v>
      </c>
      <c r="BG37">
        <v>5.2976999999999999</v>
      </c>
      <c r="BH37">
        <v>5.0765000000000002</v>
      </c>
      <c r="BI37">
        <v>4.9848999999999997</v>
      </c>
      <c r="BJ37">
        <v>5.0175000000000001</v>
      </c>
      <c r="BK37">
        <v>5.2862999999999998</v>
      </c>
      <c r="BL37">
        <v>4.9194000000000004</v>
      </c>
      <c r="BM37">
        <v>4.8948</v>
      </c>
      <c r="BN37">
        <v>5.04</v>
      </c>
      <c r="BO37">
        <v>4.8171999999999997</v>
      </c>
      <c r="BP37">
        <v>5.0491000000000001</v>
      </c>
      <c r="BQ37">
        <v>5.0118</v>
      </c>
      <c r="BR37">
        <v>5.0597000000000003</v>
      </c>
      <c r="BS37">
        <v>4.9762000000000004</v>
      </c>
    </row>
    <row r="38" spans="1:71" x14ac:dyDescent="0.4">
      <c r="A38" s="1" t="s">
        <v>137</v>
      </c>
      <c r="B38" s="1" t="s">
        <v>120</v>
      </c>
      <c r="C38" s="2">
        <v>45551.462511574071</v>
      </c>
      <c r="J38">
        <v>-1E-4</v>
      </c>
      <c r="K38">
        <v>2.3E-3</v>
      </c>
      <c r="L38">
        <v>1.52E-2</v>
      </c>
      <c r="M38">
        <v>2.7000000000000001E-3</v>
      </c>
      <c r="N38">
        <v>0</v>
      </c>
      <c r="O38">
        <v>1E-4</v>
      </c>
      <c r="P38">
        <v>4.4999999999999997E-3</v>
      </c>
      <c r="Q38">
        <v>2.0000000000000001E-4</v>
      </c>
      <c r="R38">
        <v>0</v>
      </c>
      <c r="S38">
        <v>-1E-4</v>
      </c>
      <c r="T38">
        <v>2.0000000000000001E-4</v>
      </c>
      <c r="U38">
        <v>1.2999999999999999E-3</v>
      </c>
      <c r="V38">
        <v>-2.0000000000000001E-4</v>
      </c>
      <c r="W38">
        <v>-1.9E-3</v>
      </c>
      <c r="X38">
        <v>1.1900000000000001E-2</v>
      </c>
      <c r="Y38">
        <v>2.0000000000000001E-4</v>
      </c>
      <c r="Z38">
        <v>4.4699999999999997E-2</v>
      </c>
      <c r="AA38">
        <v>5.9999999999999995E-4</v>
      </c>
      <c r="AB38">
        <v>-1.8E-3</v>
      </c>
      <c r="AC38">
        <v>2E-3</v>
      </c>
      <c r="AD38">
        <v>-8.0000000000000004E-4</v>
      </c>
      <c r="AE38">
        <v>4.0000000000000001E-3</v>
      </c>
      <c r="AF38">
        <v>0.15310000000000001</v>
      </c>
      <c r="AG38">
        <v>3.1600000000000003E-2</v>
      </c>
      <c r="AH38">
        <v>3.0800000000000001E-2</v>
      </c>
      <c r="AI38">
        <v>3.8999999999999998E-3</v>
      </c>
      <c r="AJ38">
        <v>1E-4</v>
      </c>
      <c r="AK38">
        <v>1.9E-3</v>
      </c>
      <c r="AL38">
        <v>1E-4</v>
      </c>
      <c r="AM38">
        <v>5.0000000000000001E-4</v>
      </c>
      <c r="AN38">
        <v>1.03</v>
      </c>
      <c r="AO38">
        <v>1.02</v>
      </c>
      <c r="AP38">
        <v>1.01</v>
      </c>
      <c r="AQ38">
        <v>-1E-4</v>
      </c>
      <c r="AR38">
        <v>2.3E-3</v>
      </c>
      <c r="AS38">
        <v>1.52E-2</v>
      </c>
      <c r="AT38">
        <v>2.7000000000000001E-3</v>
      </c>
      <c r="AU38">
        <v>0</v>
      </c>
      <c r="AV38">
        <v>1E-4</v>
      </c>
      <c r="AW38">
        <v>4.4999999999999997E-3</v>
      </c>
      <c r="AX38">
        <v>2.0000000000000001E-4</v>
      </c>
      <c r="AY38">
        <v>0</v>
      </c>
      <c r="AZ38">
        <v>-1E-4</v>
      </c>
      <c r="BA38">
        <v>2.0000000000000001E-4</v>
      </c>
      <c r="BB38">
        <v>1.2999999999999999E-3</v>
      </c>
      <c r="BC38">
        <v>-2.0000000000000001E-4</v>
      </c>
      <c r="BD38">
        <v>-1.9E-3</v>
      </c>
      <c r="BE38">
        <v>1.1900000000000001E-2</v>
      </c>
      <c r="BF38">
        <v>2.0000000000000001E-4</v>
      </c>
      <c r="BG38">
        <v>4.4699999999999997E-2</v>
      </c>
      <c r="BH38">
        <v>5.9999999999999995E-4</v>
      </c>
      <c r="BI38">
        <v>-1.8E-3</v>
      </c>
      <c r="BJ38">
        <v>2E-3</v>
      </c>
      <c r="BK38">
        <v>-8.0000000000000004E-4</v>
      </c>
      <c r="BL38">
        <v>4.0000000000000001E-3</v>
      </c>
      <c r="BM38">
        <v>0.15310000000000001</v>
      </c>
      <c r="BN38">
        <v>3.1600000000000003E-2</v>
      </c>
      <c r="BO38">
        <v>3.0800000000000001E-2</v>
      </c>
      <c r="BP38">
        <v>1E-4</v>
      </c>
      <c r="BQ38">
        <v>1.9E-3</v>
      </c>
      <c r="BR38">
        <v>1E-4</v>
      </c>
      <c r="BS38">
        <v>5.0000000000000001E-4</v>
      </c>
    </row>
    <row r="39" spans="1:71" x14ac:dyDescent="0.4">
      <c r="A39" s="1" t="s">
        <v>185</v>
      </c>
      <c r="B39" s="1" t="s">
        <v>120</v>
      </c>
      <c r="C39" s="2">
        <v>45551.464247685188</v>
      </c>
      <c r="J39">
        <v>1E-4</v>
      </c>
      <c r="K39">
        <v>4.0000000000000002E-4</v>
      </c>
      <c r="L39">
        <v>3.5000000000000001E-3</v>
      </c>
      <c r="M39">
        <v>1.2999999999999999E-3</v>
      </c>
      <c r="N39">
        <v>0</v>
      </c>
      <c r="O39">
        <v>-1E-4</v>
      </c>
      <c r="P39">
        <v>-5.9999999999999995E-4</v>
      </c>
      <c r="Q39">
        <v>0</v>
      </c>
      <c r="R39">
        <v>-1E-4</v>
      </c>
      <c r="S39">
        <v>-4.0000000000000002E-4</v>
      </c>
      <c r="T39">
        <v>2.0000000000000001E-4</v>
      </c>
      <c r="U39">
        <v>-1E-4</v>
      </c>
      <c r="V39">
        <v>-5.1000000000000004E-3</v>
      </c>
      <c r="W39">
        <v>-1.6000000000000001E-3</v>
      </c>
      <c r="X39">
        <v>1.0200000000000001E-2</v>
      </c>
      <c r="Y39">
        <v>2.0000000000000001E-4</v>
      </c>
      <c r="Z39">
        <v>1.24E-2</v>
      </c>
      <c r="AA39">
        <v>5.0000000000000001E-4</v>
      </c>
      <c r="AB39">
        <v>-1.6000000000000001E-3</v>
      </c>
      <c r="AC39">
        <v>2.5999999999999999E-3</v>
      </c>
      <c r="AD39">
        <v>-6.9999999999999999E-4</v>
      </c>
      <c r="AE39">
        <v>8.0000000000000004E-4</v>
      </c>
      <c r="AF39">
        <v>0.14460000000000001</v>
      </c>
      <c r="AG39">
        <v>1.5299999999999999E-2</v>
      </c>
      <c r="AH39">
        <v>0.03</v>
      </c>
      <c r="AI39">
        <v>1E-4</v>
      </c>
      <c r="AJ39">
        <v>0</v>
      </c>
      <c r="AK39">
        <v>8.0000000000000004E-4</v>
      </c>
      <c r="AL39">
        <v>0</v>
      </c>
      <c r="AM39">
        <v>1E-4</v>
      </c>
      <c r="AN39">
        <v>1.03</v>
      </c>
      <c r="AO39">
        <v>1.01</v>
      </c>
      <c r="AP39">
        <v>1.01</v>
      </c>
      <c r="AQ39">
        <v>1E-4</v>
      </c>
      <c r="AR39">
        <v>4.0000000000000002E-4</v>
      </c>
      <c r="AS39">
        <v>3.5000000000000001E-3</v>
      </c>
      <c r="AT39">
        <v>1.2999999999999999E-3</v>
      </c>
      <c r="AU39">
        <v>0</v>
      </c>
      <c r="AV39">
        <v>-1E-4</v>
      </c>
      <c r="AW39">
        <v>-5.9999999999999995E-4</v>
      </c>
      <c r="AX39">
        <v>0</v>
      </c>
      <c r="AY39">
        <v>-1E-4</v>
      </c>
      <c r="AZ39">
        <v>-4.0000000000000002E-4</v>
      </c>
      <c r="BA39">
        <v>2.0000000000000001E-4</v>
      </c>
      <c r="BB39">
        <v>-1E-4</v>
      </c>
      <c r="BC39">
        <v>-5.1000000000000004E-3</v>
      </c>
      <c r="BD39">
        <v>-1.6000000000000001E-3</v>
      </c>
      <c r="BE39">
        <v>1.0200000000000001E-2</v>
      </c>
      <c r="BF39">
        <v>2.0000000000000001E-4</v>
      </c>
      <c r="BG39">
        <v>1.24E-2</v>
      </c>
      <c r="BH39">
        <v>5.0000000000000001E-4</v>
      </c>
      <c r="BI39">
        <v>-1.6000000000000001E-3</v>
      </c>
      <c r="BJ39">
        <v>2.5999999999999999E-3</v>
      </c>
      <c r="BK39">
        <v>-6.9999999999999999E-4</v>
      </c>
      <c r="BL39">
        <v>8.0000000000000004E-4</v>
      </c>
      <c r="BM39">
        <v>0.14460000000000001</v>
      </c>
      <c r="BN39">
        <v>1.5299999999999999E-2</v>
      </c>
      <c r="BO39">
        <v>0.03</v>
      </c>
      <c r="BP39">
        <v>0</v>
      </c>
      <c r="BQ39">
        <v>8.0000000000000004E-4</v>
      </c>
      <c r="BR39">
        <v>0</v>
      </c>
      <c r="BS39">
        <v>1E-4</v>
      </c>
    </row>
    <row r="40" spans="1:71" x14ac:dyDescent="0.4">
      <c r="A40" s="1" t="s">
        <v>186</v>
      </c>
      <c r="B40" s="1" t="s">
        <v>120</v>
      </c>
      <c r="C40" s="2">
        <v>45551.465995370374</v>
      </c>
      <c r="J40">
        <v>0.49280000000000002</v>
      </c>
      <c r="K40">
        <v>0.4909</v>
      </c>
      <c r="L40">
        <v>0.4909</v>
      </c>
      <c r="M40">
        <v>0.49280000000000002</v>
      </c>
      <c r="N40">
        <v>0.50170000000000003</v>
      </c>
      <c r="O40">
        <v>0.49149999999999999</v>
      </c>
      <c r="P40">
        <v>0.52710000000000001</v>
      </c>
      <c r="Q40">
        <v>0.49280000000000002</v>
      </c>
      <c r="R40">
        <v>0.50170000000000003</v>
      </c>
      <c r="S40">
        <v>0.49509999999999998</v>
      </c>
      <c r="T40">
        <v>0.49009999999999998</v>
      </c>
      <c r="U40">
        <v>0.49669999999999997</v>
      </c>
      <c r="V40">
        <v>0.4768</v>
      </c>
      <c r="W40">
        <v>0.50070000000000003</v>
      </c>
      <c r="X40">
        <v>0.47899999999999998</v>
      </c>
      <c r="Y40">
        <v>0.49680000000000002</v>
      </c>
      <c r="Z40">
        <v>0.49519999999999997</v>
      </c>
      <c r="AA40">
        <v>0.51290000000000002</v>
      </c>
      <c r="AB40">
        <v>0.49349999999999999</v>
      </c>
      <c r="AC40">
        <v>0.49299999999999999</v>
      </c>
      <c r="AD40">
        <v>0.51690000000000003</v>
      </c>
      <c r="AE40">
        <v>0.48409999999999997</v>
      </c>
      <c r="AF40">
        <v>0.4738</v>
      </c>
      <c r="AG40">
        <v>0.49070000000000003</v>
      </c>
      <c r="AH40">
        <v>0.51880000000000004</v>
      </c>
      <c r="AI40">
        <v>0.4899</v>
      </c>
      <c r="AJ40">
        <v>0.5</v>
      </c>
      <c r="AK40">
        <v>0.4889</v>
      </c>
      <c r="AL40">
        <v>0.498</v>
      </c>
      <c r="AM40">
        <v>0.50290000000000001</v>
      </c>
      <c r="AN40">
        <v>1.04</v>
      </c>
      <c r="AO40">
        <v>1.01</v>
      </c>
      <c r="AP40">
        <v>1.01</v>
      </c>
      <c r="AQ40">
        <v>0.49270000000000003</v>
      </c>
      <c r="AR40">
        <v>0.4909</v>
      </c>
      <c r="AS40">
        <v>0.4909</v>
      </c>
      <c r="AT40">
        <v>0.49280000000000002</v>
      </c>
      <c r="AU40">
        <v>0.50170000000000003</v>
      </c>
      <c r="AV40">
        <v>0.49149999999999999</v>
      </c>
      <c r="AW40">
        <v>0.52710000000000001</v>
      </c>
      <c r="AX40">
        <v>0.49280000000000002</v>
      </c>
      <c r="AY40">
        <v>0.50170000000000003</v>
      </c>
      <c r="AZ40">
        <v>0.495</v>
      </c>
      <c r="BA40">
        <v>0.49009999999999998</v>
      </c>
      <c r="BB40">
        <v>0.49669999999999997</v>
      </c>
      <c r="BC40">
        <v>0.4768</v>
      </c>
      <c r="BD40">
        <v>0.50070000000000003</v>
      </c>
      <c r="BE40">
        <v>0.47889999999999999</v>
      </c>
      <c r="BF40">
        <v>0.49680000000000002</v>
      </c>
      <c r="BG40">
        <v>0.49519999999999997</v>
      </c>
      <c r="BH40">
        <v>0.51290000000000002</v>
      </c>
      <c r="BI40">
        <v>0.49349999999999999</v>
      </c>
      <c r="BJ40">
        <v>0.49299999999999999</v>
      </c>
      <c r="BK40">
        <v>0.51680000000000004</v>
      </c>
      <c r="BL40">
        <v>0.48139999999999999</v>
      </c>
      <c r="BM40">
        <v>0.4738</v>
      </c>
      <c r="BN40">
        <v>0.4904</v>
      </c>
      <c r="BO40">
        <v>0.51859999999999995</v>
      </c>
      <c r="BP40">
        <v>0.5</v>
      </c>
      <c r="BQ40">
        <v>0.4889</v>
      </c>
      <c r="BR40">
        <v>0.4975</v>
      </c>
      <c r="BS40">
        <v>0.50290000000000001</v>
      </c>
    </row>
    <row r="41" spans="1:71" x14ac:dyDescent="0.4">
      <c r="A41" s="1" t="s">
        <v>187</v>
      </c>
      <c r="B41" s="1" t="s">
        <v>120</v>
      </c>
      <c r="C41" s="2">
        <v>45551.470405092594</v>
      </c>
      <c r="J41">
        <v>0.49199999999999999</v>
      </c>
      <c r="K41">
        <v>0.49430000000000002</v>
      </c>
      <c r="L41">
        <v>0.48409999999999997</v>
      </c>
      <c r="M41">
        <v>0.49330000000000002</v>
      </c>
      <c r="N41">
        <v>0.50790000000000002</v>
      </c>
      <c r="O41">
        <v>0.49370000000000003</v>
      </c>
      <c r="P41">
        <v>0.52569999999999995</v>
      </c>
      <c r="Q41">
        <v>0.49209999999999998</v>
      </c>
      <c r="R41">
        <v>0.50170000000000003</v>
      </c>
      <c r="S41">
        <v>0.49430000000000002</v>
      </c>
      <c r="T41">
        <v>0.48820000000000002</v>
      </c>
      <c r="U41">
        <v>0.50229999999999997</v>
      </c>
      <c r="V41">
        <v>0.48099999999999998</v>
      </c>
      <c r="W41">
        <v>0.50349999999999995</v>
      </c>
      <c r="X41">
        <v>0.47789999999999999</v>
      </c>
      <c r="Y41">
        <v>0.50080000000000002</v>
      </c>
      <c r="Z41">
        <v>0.495</v>
      </c>
      <c r="AA41">
        <v>0.51719999999999999</v>
      </c>
      <c r="AB41">
        <v>0.49259999999999998</v>
      </c>
      <c r="AC41">
        <v>0.48599999999999999</v>
      </c>
      <c r="AD41">
        <v>0.51580000000000004</v>
      </c>
      <c r="AE41">
        <v>0.48209999999999997</v>
      </c>
      <c r="AF41">
        <v>0.52059999999999995</v>
      </c>
      <c r="AG41">
        <v>0.49399999999999999</v>
      </c>
      <c r="AH41">
        <v>0.51919999999999999</v>
      </c>
      <c r="AI41">
        <v>0.49030000000000001</v>
      </c>
      <c r="AJ41">
        <v>0.504</v>
      </c>
      <c r="AK41">
        <v>0.4879</v>
      </c>
      <c r="AL41">
        <v>0.49709999999999999</v>
      </c>
      <c r="AM41">
        <v>0.50319999999999998</v>
      </c>
      <c r="AN41">
        <v>1.04</v>
      </c>
      <c r="AO41">
        <v>1.01</v>
      </c>
      <c r="AP41">
        <v>1.01</v>
      </c>
      <c r="AQ41">
        <v>0.4919</v>
      </c>
      <c r="AR41">
        <v>0.49430000000000002</v>
      </c>
      <c r="AS41">
        <v>0.48409999999999997</v>
      </c>
      <c r="AT41">
        <v>0.49330000000000002</v>
      </c>
      <c r="AU41">
        <v>0.50790000000000002</v>
      </c>
      <c r="AV41">
        <v>0.49370000000000003</v>
      </c>
      <c r="AW41">
        <v>0.52569999999999995</v>
      </c>
      <c r="AX41">
        <v>0.49209999999999998</v>
      </c>
      <c r="AY41">
        <v>0.50170000000000003</v>
      </c>
      <c r="AZ41">
        <v>0.49419999999999997</v>
      </c>
      <c r="BA41">
        <v>0.48820000000000002</v>
      </c>
      <c r="BB41">
        <v>0.50229999999999997</v>
      </c>
      <c r="BC41">
        <v>0.48099999999999998</v>
      </c>
      <c r="BD41">
        <v>0.50349999999999995</v>
      </c>
      <c r="BE41">
        <v>0.47789999999999999</v>
      </c>
      <c r="BF41">
        <v>0.50080000000000002</v>
      </c>
      <c r="BG41">
        <v>0.495</v>
      </c>
      <c r="BH41">
        <v>0.51719999999999999</v>
      </c>
      <c r="BI41">
        <v>0.49259999999999998</v>
      </c>
      <c r="BJ41">
        <v>0.4859</v>
      </c>
      <c r="BK41">
        <v>0.51570000000000005</v>
      </c>
      <c r="BL41">
        <v>0.47939999999999999</v>
      </c>
      <c r="BM41">
        <v>0.52059999999999995</v>
      </c>
      <c r="BN41">
        <v>0.49370000000000003</v>
      </c>
      <c r="BO41">
        <v>0.51900000000000002</v>
      </c>
      <c r="BP41">
        <v>0.504</v>
      </c>
      <c r="BQ41">
        <v>0.4879</v>
      </c>
      <c r="BR41">
        <v>0.49669999999999997</v>
      </c>
      <c r="BS41">
        <v>0.50319999999999998</v>
      </c>
    </row>
    <row r="42" spans="1:71" x14ac:dyDescent="0.4">
      <c r="A42" s="1" t="s">
        <v>188</v>
      </c>
      <c r="B42" s="1" t="s">
        <v>120</v>
      </c>
      <c r="C42" s="2">
        <v>45551.472141203703</v>
      </c>
      <c r="J42">
        <v>4.9569000000000001</v>
      </c>
      <c r="K42">
        <v>4.9015000000000004</v>
      </c>
      <c r="L42">
        <v>4.9867999999999997</v>
      </c>
      <c r="M42">
        <v>4.9645999999999999</v>
      </c>
      <c r="N42">
        <v>5.0263</v>
      </c>
      <c r="O42">
        <v>4.9730999999999996</v>
      </c>
      <c r="P42">
        <v>4.9524999999999997</v>
      </c>
      <c r="Q42">
        <v>4.9397000000000002</v>
      </c>
      <c r="R42">
        <v>5.0488999999999997</v>
      </c>
      <c r="S42">
        <v>4.9417999999999997</v>
      </c>
      <c r="T42">
        <v>4.9297000000000004</v>
      </c>
      <c r="U42">
        <v>4.9523000000000001</v>
      </c>
      <c r="V42">
        <v>4.9988999999999999</v>
      </c>
      <c r="W42">
        <v>5.0673000000000004</v>
      </c>
      <c r="X42">
        <v>4.7845000000000004</v>
      </c>
      <c r="Y42">
        <v>4.9288999999999996</v>
      </c>
      <c r="Z42">
        <v>5.1843000000000004</v>
      </c>
      <c r="AA42">
        <v>4.9983000000000004</v>
      </c>
      <c r="AB42">
        <v>4.9356</v>
      </c>
      <c r="AC42">
        <v>4.9244000000000003</v>
      </c>
      <c r="AD42">
        <v>5.2058999999999997</v>
      </c>
      <c r="AE42">
        <v>4.8779000000000003</v>
      </c>
      <c r="AF42">
        <v>4.9682000000000004</v>
      </c>
      <c r="AG42">
        <v>4.9676999999999998</v>
      </c>
      <c r="AH42">
        <v>4.9218000000000002</v>
      </c>
      <c r="AI42">
        <v>4.9661999999999997</v>
      </c>
      <c r="AJ42">
        <v>4.9791999999999996</v>
      </c>
      <c r="AK42">
        <v>4.9032999999999998</v>
      </c>
      <c r="AL42">
        <v>4.9862000000000002</v>
      </c>
      <c r="AM42">
        <v>4.9390000000000001</v>
      </c>
      <c r="AN42">
        <v>1.04</v>
      </c>
      <c r="AO42">
        <v>1</v>
      </c>
      <c r="AP42">
        <v>0.99</v>
      </c>
      <c r="AQ42">
        <v>4.9564000000000004</v>
      </c>
      <c r="AR42">
        <v>4.9015000000000004</v>
      </c>
      <c r="AS42">
        <v>4.9867999999999997</v>
      </c>
      <c r="AT42">
        <v>4.9645999999999999</v>
      </c>
      <c r="AU42">
        <v>5.0263</v>
      </c>
      <c r="AV42">
        <v>4.9730999999999996</v>
      </c>
      <c r="AW42">
        <v>4.9524999999999997</v>
      </c>
      <c r="AX42">
        <v>4.9397000000000002</v>
      </c>
      <c r="AY42">
        <v>5.0484999999999998</v>
      </c>
      <c r="AZ42">
        <v>4.9404000000000003</v>
      </c>
      <c r="BA42">
        <v>4.9298000000000002</v>
      </c>
      <c r="BB42">
        <v>4.9523000000000001</v>
      </c>
      <c r="BC42">
        <v>4.9988999999999999</v>
      </c>
      <c r="BD42">
        <v>5.0673000000000004</v>
      </c>
      <c r="BE42">
        <v>4.7835999999999999</v>
      </c>
      <c r="BF42">
        <v>4.9288999999999996</v>
      </c>
      <c r="BG42">
        <v>5.1843000000000004</v>
      </c>
      <c r="BH42">
        <v>4.9983000000000004</v>
      </c>
      <c r="BI42">
        <v>4.9356</v>
      </c>
      <c r="BJ42">
        <v>4.9242999999999997</v>
      </c>
      <c r="BK42">
        <v>5.2051999999999996</v>
      </c>
      <c r="BL42">
        <v>4.8513000000000002</v>
      </c>
      <c r="BM42">
        <v>4.9682000000000004</v>
      </c>
      <c r="BN42">
        <v>4.9646999999999997</v>
      </c>
      <c r="BO42">
        <v>4.9199000000000002</v>
      </c>
      <c r="BP42">
        <v>4.9791999999999996</v>
      </c>
      <c r="BQ42">
        <v>4.9032999999999998</v>
      </c>
      <c r="BR42">
        <v>4.9817999999999998</v>
      </c>
      <c r="BS42">
        <v>4.9390000000000001</v>
      </c>
    </row>
    <row r="43" spans="1:71" x14ac:dyDescent="0.4">
      <c r="A43" s="1" t="s">
        <v>185</v>
      </c>
      <c r="B43" s="1" t="s">
        <v>120</v>
      </c>
      <c r="C43" s="2">
        <v>45551.474212962959</v>
      </c>
      <c r="J43">
        <v>0</v>
      </c>
      <c r="K43">
        <v>-1.6999999999999999E-3</v>
      </c>
      <c r="L43">
        <v>9.2999999999999992E-3</v>
      </c>
      <c r="M43">
        <v>2.5000000000000001E-3</v>
      </c>
      <c r="N43">
        <v>0</v>
      </c>
      <c r="O43">
        <v>0</v>
      </c>
      <c r="P43">
        <v>-2.2000000000000001E-3</v>
      </c>
      <c r="Q43">
        <v>1E-4</v>
      </c>
      <c r="R43">
        <v>2.9999999999999997E-4</v>
      </c>
      <c r="S43">
        <v>-1E-4</v>
      </c>
      <c r="T43">
        <v>0</v>
      </c>
      <c r="U43">
        <v>-1.9E-3</v>
      </c>
      <c r="V43">
        <v>5.1999999999999998E-3</v>
      </c>
      <c r="W43">
        <v>-2E-3</v>
      </c>
      <c r="X43">
        <v>1.1900000000000001E-2</v>
      </c>
      <c r="Y43">
        <v>2.9999999999999997E-4</v>
      </c>
      <c r="Z43">
        <v>3.1699999999999999E-2</v>
      </c>
      <c r="AA43">
        <v>8.9999999999999998E-4</v>
      </c>
      <c r="AB43">
        <v>-1.1000000000000001E-3</v>
      </c>
      <c r="AC43">
        <v>-8.9999999999999998E-4</v>
      </c>
      <c r="AD43">
        <v>-4.0000000000000001E-3</v>
      </c>
      <c r="AE43">
        <v>-2.8999999999999998E-3</v>
      </c>
      <c r="AF43">
        <v>0.159</v>
      </c>
      <c r="AG43">
        <v>2.46E-2</v>
      </c>
      <c r="AH43">
        <v>3.15E-2</v>
      </c>
      <c r="AI43">
        <v>2.3999999999999998E-3</v>
      </c>
      <c r="AJ43">
        <v>0</v>
      </c>
      <c r="AK43">
        <v>1.2999999999999999E-3</v>
      </c>
      <c r="AL43">
        <v>0</v>
      </c>
      <c r="AM43">
        <v>0</v>
      </c>
      <c r="AN43">
        <v>1.04</v>
      </c>
      <c r="AO43">
        <v>1.01</v>
      </c>
      <c r="AP43">
        <v>1.01</v>
      </c>
      <c r="AQ43">
        <v>0</v>
      </c>
      <c r="AR43">
        <v>-1.6999999999999999E-3</v>
      </c>
      <c r="AS43">
        <v>9.2999999999999992E-3</v>
      </c>
      <c r="AT43">
        <v>2.5000000000000001E-3</v>
      </c>
      <c r="AU43">
        <v>0</v>
      </c>
      <c r="AV43">
        <v>0</v>
      </c>
      <c r="AW43">
        <v>-2.2000000000000001E-3</v>
      </c>
      <c r="AX43">
        <v>1E-4</v>
      </c>
      <c r="AY43">
        <v>2.9999999999999997E-4</v>
      </c>
      <c r="AZ43">
        <v>-1E-4</v>
      </c>
      <c r="BA43">
        <v>0</v>
      </c>
      <c r="BB43">
        <v>-1.9E-3</v>
      </c>
      <c r="BC43">
        <v>5.1999999999999998E-3</v>
      </c>
      <c r="BD43">
        <v>-2E-3</v>
      </c>
      <c r="BE43">
        <v>1.1900000000000001E-2</v>
      </c>
      <c r="BF43">
        <v>2.9999999999999997E-4</v>
      </c>
      <c r="BG43">
        <v>3.1699999999999999E-2</v>
      </c>
      <c r="BH43">
        <v>8.9999999999999998E-4</v>
      </c>
      <c r="BI43">
        <v>-1.1000000000000001E-3</v>
      </c>
      <c r="BJ43">
        <v>-8.9999999999999998E-4</v>
      </c>
      <c r="BK43">
        <v>-4.0000000000000001E-3</v>
      </c>
      <c r="BL43">
        <v>-2.8999999999999998E-3</v>
      </c>
      <c r="BM43">
        <v>0.159</v>
      </c>
      <c r="BN43">
        <v>2.46E-2</v>
      </c>
      <c r="BO43">
        <v>3.15E-2</v>
      </c>
      <c r="BP43">
        <v>0</v>
      </c>
      <c r="BQ43">
        <v>1.2999999999999999E-3</v>
      </c>
      <c r="BR43">
        <v>0</v>
      </c>
      <c r="BS43">
        <v>0</v>
      </c>
    </row>
    <row r="44" spans="1:71" x14ac:dyDescent="0.4">
      <c r="A44" s="1" t="s">
        <v>137</v>
      </c>
      <c r="B44" s="1" t="s">
        <v>120</v>
      </c>
      <c r="C44" s="2">
        <v>45551.613425925927</v>
      </c>
      <c r="J44">
        <v>0</v>
      </c>
      <c r="K44">
        <v>-5.9999999999999995E-4</v>
      </c>
      <c r="L44">
        <v>1.1000000000000001E-3</v>
      </c>
      <c r="M44">
        <v>-2.2000000000000001E-3</v>
      </c>
      <c r="N44">
        <v>0</v>
      </c>
      <c r="O44">
        <v>0</v>
      </c>
      <c r="P44">
        <v>5.4000000000000003E-3</v>
      </c>
      <c r="Q44">
        <v>-1E-4</v>
      </c>
      <c r="R44">
        <v>-2.9999999999999997E-4</v>
      </c>
      <c r="S44">
        <v>0</v>
      </c>
      <c r="T44">
        <v>5.0000000000000001E-4</v>
      </c>
      <c r="U44">
        <v>4.4000000000000003E-3</v>
      </c>
      <c r="V44">
        <v>-1.2999999999999999E-3</v>
      </c>
      <c r="W44">
        <v>-1E-3</v>
      </c>
      <c r="X44">
        <v>1.0999999999999999E-2</v>
      </c>
      <c r="Y44">
        <v>5.0000000000000001E-4</v>
      </c>
      <c r="Z44">
        <v>1E-4</v>
      </c>
      <c r="AA44">
        <v>8.9999999999999998E-4</v>
      </c>
      <c r="AB44">
        <v>-1.1999999999999999E-3</v>
      </c>
      <c r="AC44">
        <v>3.0000000000000001E-3</v>
      </c>
      <c r="AD44">
        <v>-3.5999999999999999E-3</v>
      </c>
      <c r="AE44">
        <v>2.0299999999999999E-2</v>
      </c>
      <c r="AF44">
        <v>0.1431</v>
      </c>
      <c r="AG44">
        <v>1.03E-2</v>
      </c>
      <c r="AH44">
        <v>4.0099999999999997E-2</v>
      </c>
      <c r="AI44">
        <v>2.0000000000000001E-4</v>
      </c>
      <c r="AJ44">
        <v>0</v>
      </c>
      <c r="AK44">
        <v>1E-4</v>
      </c>
      <c r="AL44">
        <v>-2.0000000000000001E-4</v>
      </c>
      <c r="AM44">
        <v>2E-3</v>
      </c>
      <c r="AN44">
        <v>1.08</v>
      </c>
      <c r="AO44">
        <v>1.01</v>
      </c>
      <c r="AP44">
        <v>1.01</v>
      </c>
      <c r="AQ44">
        <v>0</v>
      </c>
      <c r="AR44">
        <v>-5.9999999999999995E-4</v>
      </c>
      <c r="AS44">
        <v>1.1000000000000001E-3</v>
      </c>
      <c r="AT44">
        <v>-2.2000000000000001E-3</v>
      </c>
      <c r="AU44">
        <v>0</v>
      </c>
      <c r="AV44">
        <v>0</v>
      </c>
      <c r="AW44">
        <v>5.4000000000000003E-3</v>
      </c>
      <c r="AX44">
        <v>-1E-4</v>
      </c>
      <c r="AY44">
        <v>-2.9999999999999997E-4</v>
      </c>
      <c r="AZ44">
        <v>0</v>
      </c>
      <c r="BA44">
        <v>5.0000000000000001E-4</v>
      </c>
      <c r="BB44">
        <v>4.4000000000000003E-3</v>
      </c>
      <c r="BC44">
        <v>-1.2999999999999999E-3</v>
      </c>
      <c r="BD44">
        <v>-1E-3</v>
      </c>
      <c r="BE44">
        <v>1.0999999999999999E-2</v>
      </c>
      <c r="BF44">
        <v>5.0000000000000001E-4</v>
      </c>
      <c r="BG44">
        <v>1E-4</v>
      </c>
      <c r="BH44">
        <v>8.9999999999999998E-4</v>
      </c>
      <c r="BI44">
        <v>-1.1999999999999999E-3</v>
      </c>
      <c r="BJ44">
        <v>3.0000000000000001E-3</v>
      </c>
      <c r="BK44">
        <v>-3.5999999999999999E-3</v>
      </c>
      <c r="BL44">
        <v>2.0299999999999999E-2</v>
      </c>
      <c r="BM44">
        <v>0.1431</v>
      </c>
      <c r="BN44">
        <v>1.03E-2</v>
      </c>
      <c r="BO44">
        <v>4.0099999999999997E-2</v>
      </c>
      <c r="BP44">
        <v>0</v>
      </c>
      <c r="BQ44">
        <v>1E-4</v>
      </c>
      <c r="BR44">
        <v>-2.0000000000000001E-4</v>
      </c>
      <c r="BS44">
        <v>2E-3</v>
      </c>
    </row>
    <row r="45" spans="1:71" x14ac:dyDescent="0.4">
      <c r="A45" s="1" t="s">
        <v>188</v>
      </c>
      <c r="B45" s="1" t="s">
        <v>120</v>
      </c>
      <c r="C45" s="2">
        <v>45551.615173611113</v>
      </c>
      <c r="J45">
        <v>4.9709000000000003</v>
      </c>
      <c r="K45">
        <v>4.9420000000000002</v>
      </c>
      <c r="L45">
        <v>4.9863</v>
      </c>
      <c r="M45">
        <v>4.9527000000000001</v>
      </c>
      <c r="N45">
        <v>5.0236000000000001</v>
      </c>
      <c r="O45">
        <v>4.9202000000000004</v>
      </c>
      <c r="P45">
        <v>4.9103000000000003</v>
      </c>
      <c r="Q45">
        <v>4.8662999999999998</v>
      </c>
      <c r="R45">
        <v>4.9801000000000002</v>
      </c>
      <c r="S45">
        <v>4.9143999999999997</v>
      </c>
      <c r="T45">
        <v>4.9842000000000004</v>
      </c>
      <c r="U45">
        <v>4.9532999999999996</v>
      </c>
      <c r="V45">
        <v>4.9401999999999999</v>
      </c>
      <c r="W45">
        <v>5.0762999999999998</v>
      </c>
      <c r="X45">
        <v>4.7564000000000002</v>
      </c>
      <c r="Y45">
        <v>4.9187000000000003</v>
      </c>
      <c r="Z45">
        <v>5.1651999999999996</v>
      </c>
      <c r="AA45">
        <v>4.9884000000000004</v>
      </c>
      <c r="AB45">
        <v>4.8956999999999997</v>
      </c>
      <c r="AC45">
        <v>5.0625</v>
      </c>
      <c r="AD45">
        <v>5.1856</v>
      </c>
      <c r="AE45">
        <v>4.9546999999999999</v>
      </c>
      <c r="AF45">
        <v>4.7382999999999997</v>
      </c>
      <c r="AG45">
        <v>4.9726999999999997</v>
      </c>
      <c r="AH45">
        <v>4.9438000000000004</v>
      </c>
      <c r="AI45">
        <v>4.9363000000000001</v>
      </c>
      <c r="AJ45">
        <v>4.9760999999999997</v>
      </c>
      <c r="AK45">
        <v>4.8704000000000001</v>
      </c>
      <c r="AL45">
        <v>4.9813999999999998</v>
      </c>
      <c r="AM45">
        <v>4.8545999999999996</v>
      </c>
      <c r="AN45">
        <v>1.07</v>
      </c>
      <c r="AO45">
        <v>1</v>
      </c>
      <c r="AP45">
        <v>1</v>
      </c>
      <c r="AQ45">
        <v>4.9703999999999997</v>
      </c>
      <c r="AR45">
        <v>4.9420000000000002</v>
      </c>
      <c r="AS45">
        <v>4.9863</v>
      </c>
      <c r="AT45">
        <v>4.9527000000000001</v>
      </c>
      <c r="AU45">
        <v>5.0236000000000001</v>
      </c>
      <c r="AV45">
        <v>4.9202000000000004</v>
      </c>
      <c r="AW45">
        <v>4.9103000000000003</v>
      </c>
      <c r="AX45">
        <v>4.8662000000000001</v>
      </c>
      <c r="AY45">
        <v>4.9798</v>
      </c>
      <c r="AZ45">
        <v>4.9130000000000003</v>
      </c>
      <c r="BA45">
        <v>4.9843000000000002</v>
      </c>
      <c r="BB45">
        <v>4.9532999999999996</v>
      </c>
      <c r="BC45">
        <v>4.9401999999999999</v>
      </c>
      <c r="BD45">
        <v>5.0762999999999998</v>
      </c>
      <c r="BE45">
        <v>4.7554999999999996</v>
      </c>
      <c r="BF45">
        <v>4.9187000000000003</v>
      </c>
      <c r="BG45">
        <v>5.1651999999999996</v>
      </c>
      <c r="BH45">
        <v>4.9884000000000004</v>
      </c>
      <c r="BI45">
        <v>4.8956999999999997</v>
      </c>
      <c r="BJ45">
        <v>5.0625</v>
      </c>
      <c r="BK45">
        <v>5.1848000000000001</v>
      </c>
      <c r="BL45">
        <v>4.9282000000000004</v>
      </c>
      <c r="BM45">
        <v>4.7384000000000004</v>
      </c>
      <c r="BN45">
        <v>4.9696999999999996</v>
      </c>
      <c r="BO45">
        <v>4.9420000000000002</v>
      </c>
      <c r="BP45">
        <v>4.9760999999999997</v>
      </c>
      <c r="BQ45">
        <v>4.8704000000000001</v>
      </c>
      <c r="BR45">
        <v>4.9770000000000003</v>
      </c>
      <c r="BS45">
        <v>4.8545999999999996</v>
      </c>
    </row>
    <row r="46" spans="1:71" x14ac:dyDescent="0.4">
      <c r="A46" s="1" t="s">
        <v>185</v>
      </c>
      <c r="B46" s="1" t="s">
        <v>120</v>
      </c>
      <c r="C46" s="2">
        <v>45551.617581018516</v>
      </c>
      <c r="J46">
        <v>-1E-4</v>
      </c>
      <c r="K46">
        <v>2.2000000000000001E-3</v>
      </c>
      <c r="L46">
        <v>7.6E-3</v>
      </c>
      <c r="M46">
        <v>-1.4E-3</v>
      </c>
      <c r="N46">
        <v>-1E-4</v>
      </c>
      <c r="O46">
        <v>0</v>
      </c>
      <c r="P46">
        <v>-6.9999999999999999E-4</v>
      </c>
      <c r="Q46">
        <v>0</v>
      </c>
      <c r="R46">
        <v>0</v>
      </c>
      <c r="S46">
        <v>-1E-4</v>
      </c>
      <c r="T46">
        <v>0</v>
      </c>
      <c r="U46">
        <v>-5.0000000000000001E-4</v>
      </c>
      <c r="V46">
        <v>-1.0500000000000001E-2</v>
      </c>
      <c r="W46">
        <v>-2.2000000000000001E-3</v>
      </c>
      <c r="X46">
        <v>1.0800000000000001E-2</v>
      </c>
      <c r="Y46">
        <v>0</v>
      </c>
      <c r="Z46">
        <v>2.46E-2</v>
      </c>
      <c r="AA46">
        <v>0</v>
      </c>
      <c r="AB46">
        <v>-1E-3</v>
      </c>
      <c r="AC46">
        <v>2.9999999999999997E-4</v>
      </c>
      <c r="AD46">
        <v>-3.3999999999999998E-3</v>
      </c>
      <c r="AE46">
        <v>2.0999999999999999E-3</v>
      </c>
      <c r="AF46">
        <v>0.14649999999999999</v>
      </c>
      <c r="AG46">
        <v>1.8700000000000001E-2</v>
      </c>
      <c r="AH46">
        <v>3.9600000000000003E-2</v>
      </c>
      <c r="AI46">
        <v>1.5E-3</v>
      </c>
      <c r="AJ46">
        <v>1E-4</v>
      </c>
      <c r="AK46">
        <v>1E-3</v>
      </c>
      <c r="AL46">
        <v>-1E-4</v>
      </c>
      <c r="AM46">
        <v>5.9999999999999995E-4</v>
      </c>
      <c r="AN46">
        <v>1.08</v>
      </c>
      <c r="AO46">
        <v>1.01</v>
      </c>
      <c r="AP46">
        <v>1.01</v>
      </c>
      <c r="AQ46">
        <v>-1E-4</v>
      </c>
      <c r="AR46">
        <v>2.2000000000000001E-3</v>
      </c>
      <c r="AS46">
        <v>7.6E-3</v>
      </c>
      <c r="AT46">
        <v>-1.4E-3</v>
      </c>
      <c r="AU46">
        <v>-1E-4</v>
      </c>
      <c r="AV46">
        <v>0</v>
      </c>
      <c r="AW46">
        <v>-6.9999999999999999E-4</v>
      </c>
      <c r="AX46">
        <v>0</v>
      </c>
      <c r="AY46">
        <v>0</v>
      </c>
      <c r="AZ46">
        <v>-1E-4</v>
      </c>
      <c r="BA46">
        <v>0</v>
      </c>
      <c r="BB46">
        <v>-5.0000000000000001E-4</v>
      </c>
      <c r="BC46">
        <v>-1.0500000000000001E-2</v>
      </c>
      <c r="BD46">
        <v>-2.2000000000000001E-3</v>
      </c>
      <c r="BE46">
        <v>1.0800000000000001E-2</v>
      </c>
      <c r="BF46">
        <v>0</v>
      </c>
      <c r="BG46">
        <v>2.46E-2</v>
      </c>
      <c r="BH46">
        <v>0</v>
      </c>
      <c r="BI46">
        <v>-1E-3</v>
      </c>
      <c r="BJ46">
        <v>2.9999999999999997E-4</v>
      </c>
      <c r="BK46">
        <v>-3.3999999999999998E-3</v>
      </c>
      <c r="BL46">
        <v>2.0999999999999999E-3</v>
      </c>
      <c r="BM46">
        <v>0.14649999999999999</v>
      </c>
      <c r="BN46">
        <v>1.8700000000000001E-2</v>
      </c>
      <c r="BO46">
        <v>3.9600000000000003E-2</v>
      </c>
      <c r="BP46">
        <v>1E-4</v>
      </c>
      <c r="BQ46">
        <v>1E-3</v>
      </c>
      <c r="BR46">
        <v>-1E-4</v>
      </c>
      <c r="BS46">
        <v>5.9999999999999995E-4</v>
      </c>
    </row>
    <row r="47" spans="1:71" x14ac:dyDescent="0.4">
      <c r="A47" s="1" t="s">
        <v>186</v>
      </c>
      <c r="B47" s="1" t="s">
        <v>120</v>
      </c>
      <c r="C47" s="2">
        <v>45551.619340277779</v>
      </c>
      <c r="J47">
        <v>0.49569999999999997</v>
      </c>
      <c r="K47">
        <v>0.49109999999999998</v>
      </c>
      <c r="L47">
        <v>0.48959999999999998</v>
      </c>
      <c r="M47">
        <v>0.49130000000000001</v>
      </c>
      <c r="N47">
        <v>0.50409999999999999</v>
      </c>
      <c r="O47">
        <v>0.49209999999999998</v>
      </c>
      <c r="P47">
        <v>0.52210000000000001</v>
      </c>
      <c r="Q47">
        <v>0.48620000000000002</v>
      </c>
      <c r="R47">
        <v>0.501</v>
      </c>
      <c r="S47">
        <v>0.49259999999999998</v>
      </c>
      <c r="T47">
        <v>0.497</v>
      </c>
      <c r="U47">
        <v>0.4995</v>
      </c>
      <c r="V47">
        <v>0.45679999999999998</v>
      </c>
      <c r="W47">
        <v>0.50290000000000001</v>
      </c>
      <c r="X47">
        <v>0.47299999999999998</v>
      </c>
      <c r="Y47">
        <v>0.496</v>
      </c>
      <c r="Z47">
        <v>0.50039999999999996</v>
      </c>
      <c r="AA47">
        <v>0.51400000000000001</v>
      </c>
      <c r="AB47">
        <v>0.49</v>
      </c>
      <c r="AC47">
        <v>0.50800000000000001</v>
      </c>
      <c r="AD47">
        <v>0.51300000000000001</v>
      </c>
      <c r="AE47">
        <v>0.49059999999999998</v>
      </c>
      <c r="AF47">
        <v>0.45939999999999998</v>
      </c>
      <c r="AG47">
        <v>0.49469999999999997</v>
      </c>
      <c r="AH47">
        <v>0.52969999999999995</v>
      </c>
      <c r="AI47">
        <v>0.48770000000000002</v>
      </c>
      <c r="AJ47">
        <v>0.50080000000000002</v>
      </c>
      <c r="AK47">
        <v>0.4879</v>
      </c>
      <c r="AL47">
        <v>0.49859999999999999</v>
      </c>
      <c r="AM47">
        <v>0.497</v>
      </c>
      <c r="AN47">
        <v>1.08</v>
      </c>
      <c r="AO47">
        <v>1.01</v>
      </c>
      <c r="AP47">
        <v>1.01</v>
      </c>
      <c r="AQ47">
        <v>0.49569999999999997</v>
      </c>
      <c r="AR47">
        <v>0.49109999999999998</v>
      </c>
      <c r="AS47">
        <v>0.48959999999999998</v>
      </c>
      <c r="AT47">
        <v>0.49130000000000001</v>
      </c>
      <c r="AU47">
        <v>0.50409999999999999</v>
      </c>
      <c r="AV47">
        <v>0.49209999999999998</v>
      </c>
      <c r="AW47">
        <v>0.52210000000000001</v>
      </c>
      <c r="AX47">
        <v>0.48620000000000002</v>
      </c>
      <c r="AY47">
        <v>0.501</v>
      </c>
      <c r="AZ47">
        <v>0.49249999999999999</v>
      </c>
      <c r="BA47">
        <v>0.497</v>
      </c>
      <c r="BB47">
        <v>0.4995</v>
      </c>
      <c r="BC47">
        <v>0.45679999999999998</v>
      </c>
      <c r="BD47">
        <v>0.50290000000000001</v>
      </c>
      <c r="BE47">
        <v>0.47289999999999999</v>
      </c>
      <c r="BF47">
        <v>0.496</v>
      </c>
      <c r="BG47">
        <v>0.50039999999999996</v>
      </c>
      <c r="BH47">
        <v>0.51400000000000001</v>
      </c>
      <c r="BI47">
        <v>0.49</v>
      </c>
      <c r="BJ47">
        <v>0.50800000000000001</v>
      </c>
      <c r="BK47">
        <v>0.51290000000000002</v>
      </c>
      <c r="BL47">
        <v>0.4879</v>
      </c>
      <c r="BM47">
        <v>0.45939999999999998</v>
      </c>
      <c r="BN47">
        <v>0.49440000000000001</v>
      </c>
      <c r="BO47">
        <v>0.52949999999999997</v>
      </c>
      <c r="BP47">
        <v>0.50080000000000002</v>
      </c>
      <c r="BQ47">
        <v>0.4879</v>
      </c>
      <c r="BR47">
        <v>0.49819999999999998</v>
      </c>
      <c r="BS47">
        <v>0.497</v>
      </c>
    </row>
    <row r="48" spans="1:71" x14ac:dyDescent="0.4">
      <c r="A48" s="1" t="s">
        <v>187</v>
      </c>
      <c r="B48" s="1" t="s">
        <v>120</v>
      </c>
      <c r="C48" s="2">
        <v>45551.621087962965</v>
      </c>
      <c r="J48">
        <v>0.49230000000000002</v>
      </c>
      <c r="K48">
        <v>0.49209999999999998</v>
      </c>
      <c r="L48">
        <v>0.49309999999999998</v>
      </c>
      <c r="M48">
        <v>0.48849999999999999</v>
      </c>
      <c r="N48">
        <v>0.50439999999999996</v>
      </c>
      <c r="O48">
        <v>0.4919</v>
      </c>
      <c r="P48">
        <v>0.51900000000000002</v>
      </c>
      <c r="Q48">
        <v>0.48270000000000002</v>
      </c>
      <c r="R48">
        <v>0.4965</v>
      </c>
      <c r="S48">
        <v>0.48920000000000002</v>
      </c>
      <c r="T48">
        <v>0.49230000000000002</v>
      </c>
      <c r="U48">
        <v>0.49490000000000001</v>
      </c>
      <c r="V48">
        <v>0.46949999999999997</v>
      </c>
      <c r="W48">
        <v>0.50139999999999996</v>
      </c>
      <c r="X48">
        <v>0.4738</v>
      </c>
      <c r="Y48">
        <v>0.49609999999999999</v>
      </c>
      <c r="Z48">
        <v>0.50239999999999996</v>
      </c>
      <c r="AA48">
        <v>0.51500000000000001</v>
      </c>
      <c r="AB48">
        <v>0.48730000000000001</v>
      </c>
      <c r="AC48">
        <v>0.50019999999999998</v>
      </c>
      <c r="AD48">
        <v>0.50900000000000001</v>
      </c>
      <c r="AE48">
        <v>0.48949999999999999</v>
      </c>
      <c r="AF48">
        <v>0.48370000000000002</v>
      </c>
      <c r="AG48">
        <v>0.49340000000000001</v>
      </c>
      <c r="AH48">
        <v>0.52669999999999995</v>
      </c>
      <c r="AI48">
        <v>0.48730000000000001</v>
      </c>
      <c r="AJ48">
        <v>0.50139999999999996</v>
      </c>
      <c r="AK48">
        <v>0.48420000000000002</v>
      </c>
      <c r="AL48">
        <v>0.49540000000000001</v>
      </c>
      <c r="AM48">
        <v>0.49320000000000003</v>
      </c>
      <c r="AN48">
        <v>1.08</v>
      </c>
      <c r="AO48">
        <v>1.01</v>
      </c>
      <c r="AP48">
        <v>1.02</v>
      </c>
      <c r="AQ48">
        <v>0.49220000000000003</v>
      </c>
      <c r="AR48">
        <v>0.49209999999999998</v>
      </c>
      <c r="AS48">
        <v>0.49309999999999998</v>
      </c>
      <c r="AT48">
        <v>0.48849999999999999</v>
      </c>
      <c r="AU48">
        <v>0.50439999999999996</v>
      </c>
      <c r="AV48">
        <v>0.4919</v>
      </c>
      <c r="AW48">
        <v>0.51900000000000002</v>
      </c>
      <c r="AX48">
        <v>0.48270000000000002</v>
      </c>
      <c r="AY48">
        <v>0.4965</v>
      </c>
      <c r="AZ48">
        <v>0.48909999999999998</v>
      </c>
      <c r="BA48">
        <v>0.49230000000000002</v>
      </c>
      <c r="BB48">
        <v>0.49490000000000001</v>
      </c>
      <c r="BC48">
        <v>0.46949999999999997</v>
      </c>
      <c r="BD48">
        <v>0.50139999999999996</v>
      </c>
      <c r="BE48">
        <v>0.47370000000000001</v>
      </c>
      <c r="BF48">
        <v>0.49609999999999999</v>
      </c>
      <c r="BG48">
        <v>0.50239999999999996</v>
      </c>
      <c r="BH48">
        <v>0.51500000000000001</v>
      </c>
      <c r="BI48">
        <v>0.48730000000000001</v>
      </c>
      <c r="BJ48">
        <v>0.50019999999999998</v>
      </c>
      <c r="BK48">
        <v>0.50890000000000002</v>
      </c>
      <c r="BL48">
        <v>0.48680000000000001</v>
      </c>
      <c r="BM48">
        <v>0.48370000000000002</v>
      </c>
      <c r="BN48">
        <v>0.49309999999999998</v>
      </c>
      <c r="BO48">
        <v>0.52649999999999997</v>
      </c>
      <c r="BP48">
        <v>0.50139999999999996</v>
      </c>
      <c r="BQ48">
        <v>0.48420000000000002</v>
      </c>
      <c r="BR48">
        <v>0.495</v>
      </c>
      <c r="BS48">
        <v>0.49320000000000003</v>
      </c>
    </row>
    <row r="49" spans="1:71" x14ac:dyDescent="0.4">
      <c r="A49" s="1" t="s">
        <v>190</v>
      </c>
      <c r="B49" s="1" t="s">
        <v>120</v>
      </c>
      <c r="C49" s="2">
        <v>45551.622835648152</v>
      </c>
      <c r="J49">
        <v>5.0587999999999997</v>
      </c>
      <c r="K49">
        <v>5.0198999999999998</v>
      </c>
      <c r="L49">
        <v>5.0967000000000002</v>
      </c>
      <c r="M49">
        <v>4.9366000000000003</v>
      </c>
      <c r="N49">
        <v>5.0907999999999998</v>
      </c>
      <c r="O49">
        <v>5.0007000000000001</v>
      </c>
      <c r="P49">
        <v>4.9225000000000003</v>
      </c>
      <c r="Q49">
        <v>4.8642000000000003</v>
      </c>
      <c r="R49">
        <v>4.9752000000000001</v>
      </c>
      <c r="S49">
        <v>4.9027000000000003</v>
      </c>
      <c r="T49">
        <v>5.0099</v>
      </c>
      <c r="U49">
        <v>5.0044000000000004</v>
      </c>
      <c r="V49">
        <v>5.0232999999999999</v>
      </c>
      <c r="W49">
        <v>5.0326000000000004</v>
      </c>
      <c r="X49">
        <v>4.8140999999999998</v>
      </c>
      <c r="Y49">
        <v>5.0133999999999999</v>
      </c>
      <c r="Z49">
        <v>5.2946</v>
      </c>
      <c r="AA49">
        <v>5.0599999999999996</v>
      </c>
      <c r="AB49">
        <v>4.8958000000000004</v>
      </c>
      <c r="AC49">
        <v>5.1231999999999998</v>
      </c>
      <c r="AD49">
        <v>5.2165999999999997</v>
      </c>
      <c r="AE49">
        <v>4.9836</v>
      </c>
      <c r="AF49">
        <v>4.7613000000000003</v>
      </c>
      <c r="AG49">
        <v>5.0160999999999998</v>
      </c>
      <c r="AH49">
        <v>4.8197999999999999</v>
      </c>
      <c r="AI49">
        <v>5.0180999999999996</v>
      </c>
      <c r="AJ49">
        <v>5.0736999999999997</v>
      </c>
      <c r="AK49">
        <v>4.9428000000000001</v>
      </c>
      <c r="AL49">
        <v>5.0183999999999997</v>
      </c>
      <c r="AM49">
        <v>4.8217999999999996</v>
      </c>
      <c r="AN49">
        <v>1.08</v>
      </c>
      <c r="AO49">
        <v>0.99</v>
      </c>
      <c r="AP49">
        <v>1</v>
      </c>
      <c r="AQ49">
        <v>5.0583</v>
      </c>
      <c r="AR49">
        <v>5.0198999999999998</v>
      </c>
      <c r="AS49">
        <v>5.0967000000000002</v>
      </c>
      <c r="AT49">
        <v>4.9366000000000003</v>
      </c>
      <c r="AU49">
        <v>5.0907999999999998</v>
      </c>
      <c r="AV49">
        <v>5.0007000000000001</v>
      </c>
      <c r="AW49">
        <v>4.9225000000000003</v>
      </c>
      <c r="AX49">
        <v>4.8640999999999996</v>
      </c>
      <c r="AY49">
        <v>4.9748999999999999</v>
      </c>
      <c r="AZ49">
        <v>4.9013</v>
      </c>
      <c r="BA49">
        <v>5.01</v>
      </c>
      <c r="BB49">
        <v>5.0044000000000004</v>
      </c>
      <c r="BC49">
        <v>5.0232999999999999</v>
      </c>
      <c r="BD49">
        <v>5.0326000000000004</v>
      </c>
      <c r="BE49">
        <v>4.8132000000000001</v>
      </c>
      <c r="BF49">
        <v>5.0133999999999999</v>
      </c>
      <c r="BG49">
        <v>5.2946</v>
      </c>
      <c r="BH49">
        <v>5.0599999999999996</v>
      </c>
      <c r="BI49">
        <v>4.8958000000000004</v>
      </c>
      <c r="BJ49">
        <v>5.1231999999999998</v>
      </c>
      <c r="BK49">
        <v>5.2159000000000004</v>
      </c>
      <c r="BL49">
        <v>4.9565000000000001</v>
      </c>
      <c r="BM49">
        <v>4.7614000000000001</v>
      </c>
      <c r="BN49">
        <v>5.0130999999999997</v>
      </c>
      <c r="BO49">
        <v>4.8178999999999998</v>
      </c>
      <c r="BP49">
        <v>5.0736999999999997</v>
      </c>
      <c r="BQ49">
        <v>4.9428000000000001</v>
      </c>
      <c r="BR49">
        <v>5.0138999999999996</v>
      </c>
      <c r="BS49">
        <v>4.8217999999999996</v>
      </c>
    </row>
    <row r="50" spans="1:71" x14ac:dyDescent="0.4">
      <c r="A50" s="1" t="s">
        <v>185</v>
      </c>
      <c r="B50" s="1" t="s">
        <v>120</v>
      </c>
      <c r="C50" s="2">
        <v>45551.624571759261</v>
      </c>
      <c r="J50">
        <v>-2.0000000000000001E-4</v>
      </c>
      <c r="K50">
        <v>8.9999999999999998E-4</v>
      </c>
      <c r="L50">
        <v>1.5299999999999999E-2</v>
      </c>
      <c r="M50">
        <v>-5.0000000000000001E-4</v>
      </c>
      <c r="N50">
        <v>0</v>
      </c>
      <c r="O50">
        <v>1E-4</v>
      </c>
      <c r="P50">
        <v>-8.0000000000000004E-4</v>
      </c>
      <c r="Q50">
        <v>1E-4</v>
      </c>
      <c r="R50">
        <v>1E-4</v>
      </c>
      <c r="S50">
        <v>0</v>
      </c>
      <c r="T50">
        <v>-1E-4</v>
      </c>
      <c r="U50">
        <v>1.2999999999999999E-3</v>
      </c>
      <c r="V50">
        <v>-2.5999999999999999E-3</v>
      </c>
      <c r="W50">
        <v>-1.6999999999999999E-3</v>
      </c>
      <c r="X50">
        <v>9.7999999999999997E-3</v>
      </c>
      <c r="Y50">
        <v>2.9999999999999997E-4</v>
      </c>
      <c r="Z50">
        <v>4.4900000000000002E-2</v>
      </c>
      <c r="AA50">
        <v>1E-3</v>
      </c>
      <c r="AB50">
        <v>-1.8E-3</v>
      </c>
      <c r="AC50">
        <v>1E-4</v>
      </c>
      <c r="AD50">
        <v>-4.4000000000000003E-3</v>
      </c>
      <c r="AE50">
        <v>3.0000000000000001E-3</v>
      </c>
      <c r="AF50">
        <v>0.14419999999999999</v>
      </c>
      <c r="AG50">
        <v>2.4799999999999999E-2</v>
      </c>
      <c r="AH50">
        <v>3.9899999999999998E-2</v>
      </c>
      <c r="AI50">
        <v>4.3E-3</v>
      </c>
      <c r="AJ50">
        <v>1E-4</v>
      </c>
      <c r="AK50">
        <v>1.6000000000000001E-3</v>
      </c>
      <c r="AL50">
        <v>-4.0000000000000002E-4</v>
      </c>
      <c r="AM50">
        <v>1E-4</v>
      </c>
      <c r="AN50">
        <v>1.08</v>
      </c>
      <c r="AO50">
        <v>1</v>
      </c>
      <c r="AP50">
        <v>1</v>
      </c>
      <c r="AQ50">
        <v>-2.0000000000000001E-4</v>
      </c>
      <c r="AR50">
        <v>8.9999999999999998E-4</v>
      </c>
      <c r="AS50">
        <v>1.5299999999999999E-2</v>
      </c>
      <c r="AT50">
        <v>-5.0000000000000001E-4</v>
      </c>
      <c r="AU50">
        <v>0</v>
      </c>
      <c r="AV50">
        <v>1E-4</v>
      </c>
      <c r="AW50">
        <v>-8.0000000000000004E-4</v>
      </c>
      <c r="AX50">
        <v>1E-4</v>
      </c>
      <c r="AY50">
        <v>1E-4</v>
      </c>
      <c r="AZ50">
        <v>0</v>
      </c>
      <c r="BA50">
        <v>-1E-4</v>
      </c>
      <c r="BB50">
        <v>1.2999999999999999E-3</v>
      </c>
      <c r="BC50">
        <v>-2.5999999999999999E-3</v>
      </c>
      <c r="BD50">
        <v>-1.6999999999999999E-3</v>
      </c>
      <c r="BE50">
        <v>9.7999999999999997E-3</v>
      </c>
      <c r="BF50">
        <v>2.9999999999999997E-4</v>
      </c>
      <c r="BG50">
        <v>4.4900000000000002E-2</v>
      </c>
      <c r="BH50">
        <v>1E-3</v>
      </c>
      <c r="BI50">
        <v>-1.8E-3</v>
      </c>
      <c r="BJ50">
        <v>1E-4</v>
      </c>
      <c r="BK50">
        <v>-4.4000000000000003E-3</v>
      </c>
      <c r="BL50">
        <v>3.0000000000000001E-3</v>
      </c>
      <c r="BM50">
        <v>0.14419999999999999</v>
      </c>
      <c r="BN50">
        <v>2.4799999999999999E-2</v>
      </c>
      <c r="BO50">
        <v>3.9899999999999998E-2</v>
      </c>
      <c r="BP50">
        <v>1E-4</v>
      </c>
      <c r="BQ50">
        <v>1.6000000000000001E-3</v>
      </c>
      <c r="BR50">
        <v>-4.0000000000000002E-4</v>
      </c>
      <c r="BS50">
        <v>1E-4</v>
      </c>
    </row>
    <row r="51" spans="1:71" x14ac:dyDescent="0.4">
      <c r="A51" s="1" t="s">
        <v>191</v>
      </c>
      <c r="B51" s="1" t="s">
        <v>189</v>
      </c>
      <c r="C51" s="2">
        <v>45551.626319444447</v>
      </c>
      <c r="J51">
        <v>0</v>
      </c>
      <c r="K51">
        <v>-1.6000000000000001E-3</v>
      </c>
      <c r="L51">
        <v>2.8E-3</v>
      </c>
      <c r="M51">
        <v>-2E-3</v>
      </c>
      <c r="N51">
        <v>-1E-4</v>
      </c>
      <c r="O51">
        <v>-1E-4</v>
      </c>
      <c r="P51">
        <v>1.1000000000000001E-3</v>
      </c>
      <c r="Q51">
        <v>-1E-4</v>
      </c>
      <c r="R51">
        <v>-2.0000000000000001E-4</v>
      </c>
      <c r="S51">
        <v>-2.9999999999999997E-4</v>
      </c>
      <c r="T51">
        <v>-1E-4</v>
      </c>
      <c r="U51">
        <v>-2.9999999999999997E-4</v>
      </c>
      <c r="V51">
        <v>-3.3999999999999998E-3</v>
      </c>
      <c r="W51">
        <v>-1.9E-3</v>
      </c>
      <c r="X51">
        <v>8.8000000000000005E-3</v>
      </c>
      <c r="Y51">
        <v>2.0000000000000001E-4</v>
      </c>
      <c r="Z51">
        <v>2.5999999999999999E-3</v>
      </c>
      <c r="AA51">
        <v>1.6999999999999999E-3</v>
      </c>
      <c r="AB51">
        <v>-1.6000000000000001E-3</v>
      </c>
      <c r="AC51">
        <v>-2.9999999999999997E-4</v>
      </c>
      <c r="AD51">
        <v>-2.7000000000000001E-3</v>
      </c>
      <c r="AE51">
        <v>0</v>
      </c>
      <c r="AF51">
        <v>0.13780000000000001</v>
      </c>
      <c r="AG51">
        <v>1.4500000000000001E-2</v>
      </c>
      <c r="AH51">
        <v>3.9699999999999999E-2</v>
      </c>
      <c r="AI51">
        <v>-1.1999999999999999E-3</v>
      </c>
      <c r="AJ51">
        <v>0</v>
      </c>
      <c r="AK51">
        <v>0</v>
      </c>
      <c r="AL51">
        <v>1E-4</v>
      </c>
      <c r="AM51">
        <v>-2.9999999999999997E-4</v>
      </c>
      <c r="AN51">
        <v>1.08</v>
      </c>
      <c r="AO51">
        <v>1.02</v>
      </c>
      <c r="AP51">
        <v>1.02</v>
      </c>
      <c r="AQ51">
        <v>0</v>
      </c>
      <c r="AR51">
        <v>-1.6000000000000001E-3</v>
      </c>
      <c r="AS51">
        <v>2.8E-3</v>
      </c>
      <c r="AT51">
        <v>-2E-3</v>
      </c>
      <c r="AU51">
        <v>-1E-4</v>
      </c>
      <c r="AV51">
        <v>-1E-4</v>
      </c>
      <c r="AW51">
        <v>1.1000000000000001E-3</v>
      </c>
      <c r="AX51">
        <v>-1E-4</v>
      </c>
      <c r="AY51">
        <v>-2.0000000000000001E-4</v>
      </c>
      <c r="AZ51">
        <v>-2.9999999999999997E-4</v>
      </c>
      <c r="BA51">
        <v>-1E-4</v>
      </c>
      <c r="BB51">
        <v>-2.9999999999999997E-4</v>
      </c>
      <c r="BC51">
        <v>-3.3999999999999998E-3</v>
      </c>
      <c r="BD51">
        <v>-1.9E-3</v>
      </c>
      <c r="BE51">
        <v>8.8000000000000005E-3</v>
      </c>
      <c r="BF51">
        <v>2.0000000000000001E-4</v>
      </c>
      <c r="BG51">
        <v>2.5999999999999999E-3</v>
      </c>
      <c r="BH51">
        <v>1.6999999999999999E-3</v>
      </c>
      <c r="BI51">
        <v>-1.6000000000000001E-3</v>
      </c>
      <c r="BJ51">
        <v>-2.9999999999999997E-4</v>
      </c>
      <c r="BK51">
        <v>-2.7000000000000001E-3</v>
      </c>
      <c r="BL51">
        <v>0</v>
      </c>
      <c r="BM51">
        <v>0.13780000000000001</v>
      </c>
      <c r="BN51">
        <v>1.4500000000000001E-2</v>
      </c>
      <c r="BO51">
        <v>3.9699999999999999E-2</v>
      </c>
      <c r="BP51">
        <v>0</v>
      </c>
      <c r="BQ51">
        <v>0</v>
      </c>
      <c r="BR51">
        <v>1E-4</v>
      </c>
      <c r="BS51">
        <v>-2.9999999999999997E-4</v>
      </c>
    </row>
    <row r="52" spans="1:71" x14ac:dyDescent="0.4">
      <c r="A52" s="1" t="s">
        <v>137</v>
      </c>
      <c r="B52" s="1" t="s">
        <v>120</v>
      </c>
      <c r="C52" s="2">
        <v>45551.628067129626</v>
      </c>
      <c r="J52">
        <v>-2.9999999999999997E-4</v>
      </c>
      <c r="K52">
        <v>8.0000000000000004E-4</v>
      </c>
      <c r="L52">
        <v>2.0999999999999999E-3</v>
      </c>
      <c r="M52">
        <v>-1.5E-3</v>
      </c>
      <c r="N52">
        <v>-1E-4</v>
      </c>
      <c r="O52">
        <v>-1E-4</v>
      </c>
      <c r="P52">
        <v>2.5000000000000001E-3</v>
      </c>
      <c r="Q52">
        <v>0</v>
      </c>
      <c r="R52">
        <v>-5.9999999999999995E-4</v>
      </c>
      <c r="S52">
        <v>-1E-4</v>
      </c>
      <c r="T52">
        <v>1E-4</v>
      </c>
      <c r="U52">
        <v>5.9999999999999995E-4</v>
      </c>
      <c r="V52">
        <v>-6.4999999999999997E-3</v>
      </c>
      <c r="W52">
        <v>-2.3E-3</v>
      </c>
      <c r="X52">
        <v>1.0699999999999999E-2</v>
      </c>
      <c r="Y52">
        <v>1E-4</v>
      </c>
      <c r="Z52">
        <v>7.4999999999999997E-3</v>
      </c>
      <c r="AA52">
        <v>1.1000000000000001E-3</v>
      </c>
      <c r="AB52">
        <v>-1.6999999999999999E-3</v>
      </c>
      <c r="AC52">
        <v>-1.2999999999999999E-3</v>
      </c>
      <c r="AD52">
        <v>-2.3E-3</v>
      </c>
      <c r="AE52">
        <v>-1.6999999999999999E-3</v>
      </c>
      <c r="AF52">
        <v>0.12989999999999999</v>
      </c>
      <c r="AG52">
        <v>1.7999999999999999E-2</v>
      </c>
      <c r="AH52">
        <v>4.02E-2</v>
      </c>
      <c r="AI52">
        <v>1.1999999999999999E-3</v>
      </c>
      <c r="AJ52">
        <v>1E-4</v>
      </c>
      <c r="AK52">
        <v>4.0000000000000002E-4</v>
      </c>
      <c r="AL52">
        <v>0</v>
      </c>
      <c r="AM52">
        <v>4.0000000000000002E-4</v>
      </c>
      <c r="AN52">
        <v>1.07</v>
      </c>
      <c r="AO52">
        <v>1.01</v>
      </c>
      <c r="AP52">
        <v>1.01</v>
      </c>
      <c r="AQ52">
        <v>-2.9999999999999997E-4</v>
      </c>
      <c r="AR52">
        <v>8.0000000000000004E-4</v>
      </c>
      <c r="AS52">
        <v>2.0999999999999999E-3</v>
      </c>
      <c r="AT52">
        <v>-1.5E-3</v>
      </c>
      <c r="AU52">
        <v>-1E-4</v>
      </c>
      <c r="AV52">
        <v>-1E-4</v>
      </c>
      <c r="AW52">
        <v>2.5000000000000001E-3</v>
      </c>
      <c r="AX52">
        <v>0</v>
      </c>
      <c r="AY52">
        <v>-5.9999999999999995E-4</v>
      </c>
      <c r="AZ52">
        <v>-1E-4</v>
      </c>
      <c r="BA52">
        <v>1E-4</v>
      </c>
      <c r="BB52">
        <v>5.9999999999999995E-4</v>
      </c>
      <c r="BC52">
        <v>-6.4999999999999997E-3</v>
      </c>
      <c r="BD52">
        <v>-2.3E-3</v>
      </c>
      <c r="BE52">
        <v>1.0699999999999999E-2</v>
      </c>
      <c r="BF52">
        <v>1E-4</v>
      </c>
      <c r="BG52">
        <v>7.4999999999999997E-3</v>
      </c>
      <c r="BH52">
        <v>1.1000000000000001E-3</v>
      </c>
      <c r="BI52">
        <v>-1.6999999999999999E-3</v>
      </c>
      <c r="BJ52">
        <v>-1.2999999999999999E-3</v>
      </c>
      <c r="BK52">
        <v>-2.3E-3</v>
      </c>
      <c r="BL52">
        <v>-1.6999999999999999E-3</v>
      </c>
      <c r="BM52">
        <v>0.12989999999999999</v>
      </c>
      <c r="BN52">
        <v>1.7999999999999999E-2</v>
      </c>
      <c r="BO52">
        <v>4.02E-2</v>
      </c>
      <c r="BP52">
        <v>1E-4</v>
      </c>
      <c r="BQ52">
        <v>4.0000000000000002E-4</v>
      </c>
      <c r="BR52">
        <v>0</v>
      </c>
      <c r="BS52">
        <v>4.0000000000000002E-4</v>
      </c>
    </row>
    <row r="53" spans="1:71" x14ac:dyDescent="0.4">
      <c r="A53" s="1" t="s">
        <v>188</v>
      </c>
      <c r="B53" s="1" t="s">
        <v>120</v>
      </c>
      <c r="C53" s="2">
        <v>45551.629814814813</v>
      </c>
      <c r="J53">
        <v>5.0254000000000003</v>
      </c>
      <c r="K53">
        <v>4.9705000000000004</v>
      </c>
      <c r="L53">
        <v>5.0373999999999999</v>
      </c>
      <c r="M53">
        <v>5.0050999999999997</v>
      </c>
      <c r="N53">
        <v>5.0446999999999997</v>
      </c>
      <c r="O53">
        <v>4.9725000000000001</v>
      </c>
      <c r="P53">
        <v>4.9481000000000002</v>
      </c>
      <c r="Q53">
        <v>4.8925999999999998</v>
      </c>
      <c r="R53">
        <v>5.0259999999999998</v>
      </c>
      <c r="S53">
        <v>4.9481000000000002</v>
      </c>
      <c r="T53">
        <v>5.0461</v>
      </c>
      <c r="U53">
        <v>4.9692999999999996</v>
      </c>
      <c r="V53">
        <v>4.9999000000000002</v>
      </c>
      <c r="W53">
        <v>5.0903</v>
      </c>
      <c r="X53">
        <v>4.7906000000000004</v>
      </c>
      <c r="Y53">
        <v>4.9404000000000003</v>
      </c>
      <c r="Z53">
        <v>5.2175000000000002</v>
      </c>
      <c r="AA53">
        <v>5.0119999999999996</v>
      </c>
      <c r="AB53">
        <v>4.9324000000000003</v>
      </c>
      <c r="AC53">
        <v>5.1310000000000002</v>
      </c>
      <c r="AD53">
        <v>5.2289000000000003</v>
      </c>
      <c r="AE53">
        <v>5.0031999999999996</v>
      </c>
      <c r="AF53">
        <v>4.6955</v>
      </c>
      <c r="AG53">
        <v>5.0185000000000004</v>
      </c>
      <c r="AH53">
        <v>5.0010000000000003</v>
      </c>
      <c r="AI53">
        <v>4.9794</v>
      </c>
      <c r="AJ53">
        <v>5.0029000000000003</v>
      </c>
      <c r="AK53">
        <v>4.92</v>
      </c>
      <c r="AL53">
        <v>5.0198999999999998</v>
      </c>
      <c r="AM53">
        <v>4.8589000000000002</v>
      </c>
      <c r="AN53">
        <v>1.06</v>
      </c>
      <c r="AO53">
        <v>0.99</v>
      </c>
      <c r="AP53">
        <v>1</v>
      </c>
      <c r="AQ53">
        <v>5.0248999999999997</v>
      </c>
      <c r="AR53">
        <v>4.9705000000000004</v>
      </c>
      <c r="AS53">
        <v>5.0373999999999999</v>
      </c>
      <c r="AT53">
        <v>5.0050999999999997</v>
      </c>
      <c r="AU53">
        <v>5.0446999999999997</v>
      </c>
      <c r="AV53">
        <v>4.9725000000000001</v>
      </c>
      <c r="AW53">
        <v>4.9481000000000002</v>
      </c>
      <c r="AX53">
        <v>4.8925000000000001</v>
      </c>
      <c r="AY53">
        <v>5.0256999999999996</v>
      </c>
      <c r="AZ53">
        <v>4.9466999999999999</v>
      </c>
      <c r="BA53">
        <v>5.0461</v>
      </c>
      <c r="BB53">
        <v>4.9692999999999996</v>
      </c>
      <c r="BC53">
        <v>4.9999000000000002</v>
      </c>
      <c r="BD53">
        <v>5.0903</v>
      </c>
      <c r="BE53">
        <v>4.7897999999999996</v>
      </c>
      <c r="BF53">
        <v>4.9404000000000003</v>
      </c>
      <c r="BG53">
        <v>5.2175000000000002</v>
      </c>
      <c r="BH53">
        <v>5.0119999999999996</v>
      </c>
      <c r="BI53">
        <v>4.9324000000000003</v>
      </c>
      <c r="BJ53">
        <v>5.1308999999999996</v>
      </c>
      <c r="BK53">
        <v>5.2282000000000002</v>
      </c>
      <c r="BL53">
        <v>4.9764999999999997</v>
      </c>
      <c r="BM53">
        <v>4.6955</v>
      </c>
      <c r="BN53">
        <v>5.0156000000000001</v>
      </c>
      <c r="BO53">
        <v>4.9991000000000003</v>
      </c>
      <c r="BP53">
        <v>5.0029000000000003</v>
      </c>
      <c r="BQ53">
        <v>4.92</v>
      </c>
      <c r="BR53">
        <v>5.0155000000000003</v>
      </c>
      <c r="BS53">
        <v>4.8589000000000002</v>
      </c>
    </row>
    <row r="54" spans="1:71" x14ac:dyDescent="0.4">
      <c r="A54" s="1" t="s">
        <v>185</v>
      </c>
      <c r="B54" s="1" t="s">
        <v>120</v>
      </c>
      <c r="C54" s="2">
        <v>45551.631550925929</v>
      </c>
      <c r="J54">
        <v>-1E-4</v>
      </c>
      <c r="K54">
        <v>4.0000000000000002E-4</v>
      </c>
      <c r="L54">
        <v>1.1599999999999999E-2</v>
      </c>
      <c r="M54">
        <v>-1E-4</v>
      </c>
      <c r="N54">
        <v>-1E-4</v>
      </c>
      <c r="O54">
        <v>-1E-4</v>
      </c>
      <c r="P54">
        <v>2.9999999999999997E-4</v>
      </c>
      <c r="Q54">
        <v>0</v>
      </c>
      <c r="R54">
        <v>0</v>
      </c>
      <c r="S54">
        <v>-1E-4</v>
      </c>
      <c r="T54">
        <v>1E-4</v>
      </c>
      <c r="U54">
        <v>-2.9999999999999997E-4</v>
      </c>
      <c r="V54">
        <v>-8.0000000000000004E-4</v>
      </c>
      <c r="W54">
        <v>-2.7000000000000001E-3</v>
      </c>
      <c r="X54">
        <v>9.1000000000000004E-3</v>
      </c>
      <c r="Y54">
        <v>2.0000000000000001E-4</v>
      </c>
      <c r="Z54">
        <v>4.4699999999999997E-2</v>
      </c>
      <c r="AA54">
        <v>1.6000000000000001E-3</v>
      </c>
      <c r="AB54">
        <v>-8.9999999999999998E-4</v>
      </c>
      <c r="AC54">
        <v>2.0000000000000001E-4</v>
      </c>
      <c r="AD54">
        <v>-4.8999999999999998E-3</v>
      </c>
      <c r="AE54">
        <v>1.4E-3</v>
      </c>
      <c r="AF54">
        <v>0.1595</v>
      </c>
      <c r="AG54">
        <v>2.8899999999999999E-2</v>
      </c>
      <c r="AH54">
        <v>3.9899999999999998E-2</v>
      </c>
      <c r="AI54">
        <v>2E-3</v>
      </c>
      <c r="AJ54">
        <v>1E-4</v>
      </c>
      <c r="AK54">
        <v>1.8E-3</v>
      </c>
      <c r="AL54">
        <v>0</v>
      </c>
      <c r="AM54">
        <v>-2.0000000000000001E-4</v>
      </c>
      <c r="AN54">
        <v>1.08</v>
      </c>
      <c r="AO54">
        <v>1.01</v>
      </c>
      <c r="AP54">
        <v>1.01</v>
      </c>
      <c r="AQ54">
        <v>-1E-4</v>
      </c>
      <c r="AR54">
        <v>4.0000000000000002E-4</v>
      </c>
      <c r="AS54">
        <v>1.1599999999999999E-2</v>
      </c>
      <c r="AT54">
        <v>-1E-4</v>
      </c>
      <c r="AU54">
        <v>-1E-4</v>
      </c>
      <c r="AV54">
        <v>-1E-4</v>
      </c>
      <c r="AW54">
        <v>2.9999999999999997E-4</v>
      </c>
      <c r="AX54">
        <v>0</v>
      </c>
      <c r="AY54">
        <v>0</v>
      </c>
      <c r="AZ54">
        <v>-1E-4</v>
      </c>
      <c r="BA54">
        <v>1E-4</v>
      </c>
      <c r="BB54">
        <v>-2.9999999999999997E-4</v>
      </c>
      <c r="BC54">
        <v>-8.0000000000000004E-4</v>
      </c>
      <c r="BD54">
        <v>-2.7000000000000001E-3</v>
      </c>
      <c r="BE54">
        <v>9.1000000000000004E-3</v>
      </c>
      <c r="BF54">
        <v>2.0000000000000001E-4</v>
      </c>
      <c r="BG54">
        <v>4.4699999999999997E-2</v>
      </c>
      <c r="BH54">
        <v>1.6000000000000001E-3</v>
      </c>
      <c r="BI54">
        <v>-8.9999999999999998E-4</v>
      </c>
      <c r="BJ54">
        <v>2.0000000000000001E-4</v>
      </c>
      <c r="BK54">
        <v>-4.8999999999999998E-3</v>
      </c>
      <c r="BL54">
        <v>1.4E-3</v>
      </c>
      <c r="BM54">
        <v>0.1595</v>
      </c>
      <c r="BN54">
        <v>2.8899999999999999E-2</v>
      </c>
      <c r="BO54">
        <v>3.9899999999999998E-2</v>
      </c>
      <c r="BP54">
        <v>1E-4</v>
      </c>
      <c r="BQ54">
        <v>1.8E-3</v>
      </c>
      <c r="BR54">
        <v>0</v>
      </c>
      <c r="BS54">
        <v>-2.0000000000000001E-4</v>
      </c>
    </row>
    <row r="55" spans="1:71" x14ac:dyDescent="0.4">
      <c r="A55" s="1" t="s">
        <v>192</v>
      </c>
      <c r="B55" s="1" t="s">
        <v>189</v>
      </c>
      <c r="C55" s="2">
        <v>45551.633287037039</v>
      </c>
      <c r="J55">
        <v>-1E-4</v>
      </c>
      <c r="K55">
        <v>16.730499999999999</v>
      </c>
      <c r="L55">
        <v>4.7000000000000002E-3</v>
      </c>
      <c r="M55">
        <v>1.61E-2</v>
      </c>
      <c r="N55">
        <v>2.7000000000000001E-3</v>
      </c>
      <c r="O55">
        <v>-1E-4</v>
      </c>
      <c r="P55">
        <v>0.20780000000000001</v>
      </c>
      <c r="Q55">
        <v>1.9E-3</v>
      </c>
      <c r="R55">
        <v>1.8E-3</v>
      </c>
      <c r="S55">
        <v>3.09E-2</v>
      </c>
      <c r="T55">
        <v>2.0000000000000001E-4</v>
      </c>
      <c r="U55">
        <v>165.19200000000001</v>
      </c>
      <c r="V55">
        <v>-9.7000000000000003E-3</v>
      </c>
      <c r="W55">
        <v>0.185</v>
      </c>
      <c r="X55">
        <v>0.88239999999999996</v>
      </c>
      <c r="Y55">
        <v>1.1406000000000001</v>
      </c>
      <c r="Z55">
        <v>1.35E-2</v>
      </c>
      <c r="AA55">
        <v>5.1539000000000001</v>
      </c>
      <c r="AB55">
        <v>0.63580000000000003</v>
      </c>
      <c r="AC55">
        <v>1.1403000000000001</v>
      </c>
      <c r="AD55">
        <v>1.8E-3</v>
      </c>
      <c r="AE55">
        <v>62.0351</v>
      </c>
      <c r="AF55">
        <v>0.1104</v>
      </c>
      <c r="AG55">
        <v>6.6E-3</v>
      </c>
      <c r="AH55">
        <v>0.1719</v>
      </c>
      <c r="AI55">
        <v>3.3999999999999998E-3</v>
      </c>
      <c r="AJ55">
        <v>5.0000000000000001E-4</v>
      </c>
      <c r="AK55">
        <v>9.9000000000000005E-2</v>
      </c>
      <c r="AL55">
        <v>9.1999999999999998E-3</v>
      </c>
      <c r="AM55">
        <v>0.60529999999999995</v>
      </c>
      <c r="AN55">
        <v>1.08</v>
      </c>
      <c r="AO55">
        <v>1</v>
      </c>
      <c r="AP55">
        <v>1</v>
      </c>
      <c r="AQ55">
        <v>-2.0000000000000001E-4</v>
      </c>
      <c r="AR55">
        <v>16.730499999999999</v>
      </c>
      <c r="AS55">
        <v>4.7000000000000002E-3</v>
      </c>
      <c r="AT55">
        <v>1.61E-2</v>
      </c>
      <c r="AU55">
        <v>2.7000000000000001E-3</v>
      </c>
      <c r="AV55">
        <v>-1E-4</v>
      </c>
      <c r="AW55">
        <v>0.20780000000000001</v>
      </c>
      <c r="AX55">
        <v>-5.9999999999999995E-4</v>
      </c>
      <c r="AY55">
        <v>-8.0000000000000004E-4</v>
      </c>
      <c r="AZ55">
        <v>3.0499999999999999E-2</v>
      </c>
      <c r="BA55">
        <v>2E-3</v>
      </c>
      <c r="BB55">
        <v>165.19200000000001</v>
      </c>
      <c r="BC55">
        <v>-9.7000000000000003E-3</v>
      </c>
      <c r="BD55">
        <v>0.185</v>
      </c>
      <c r="BE55">
        <v>0.85429999999999995</v>
      </c>
      <c r="BF55">
        <v>1.1406000000000001</v>
      </c>
      <c r="BG55">
        <v>1.35E-2</v>
      </c>
      <c r="BH55">
        <v>5.1539000000000001</v>
      </c>
      <c r="BI55">
        <v>0.63580000000000003</v>
      </c>
      <c r="BJ55">
        <v>1.1377999999999999</v>
      </c>
      <c r="BK55">
        <v>-1.2999999999999999E-3</v>
      </c>
      <c r="BL55">
        <v>62.0289</v>
      </c>
      <c r="BM55">
        <v>0.112</v>
      </c>
      <c r="BN55">
        <v>2.8E-3</v>
      </c>
      <c r="BO55">
        <v>0.17150000000000001</v>
      </c>
      <c r="BP55">
        <v>5.0000000000000001E-4</v>
      </c>
      <c r="BQ55">
        <v>9.9000000000000005E-2</v>
      </c>
      <c r="BR55">
        <v>8.0999999999999996E-3</v>
      </c>
      <c r="BS55">
        <v>0.60529999999999995</v>
      </c>
    </row>
    <row r="56" spans="1:71" x14ac:dyDescent="0.4">
      <c r="A56" s="1" t="s">
        <v>193</v>
      </c>
      <c r="B56" s="1" t="s">
        <v>189</v>
      </c>
      <c r="C56" s="2">
        <v>45551.635034722225</v>
      </c>
      <c r="J56">
        <v>-1E-4</v>
      </c>
      <c r="K56">
        <v>27.957999999999998</v>
      </c>
      <c r="L56">
        <v>6.9999999999999999E-4</v>
      </c>
      <c r="M56">
        <v>3.6400000000000002E-2</v>
      </c>
      <c r="N56">
        <v>2.8E-3</v>
      </c>
      <c r="O56">
        <v>-2.0000000000000001E-4</v>
      </c>
      <c r="P56">
        <v>0.36499999999999999</v>
      </c>
      <c r="Q56">
        <v>2.7000000000000001E-3</v>
      </c>
      <c r="R56">
        <v>2.7000000000000001E-3</v>
      </c>
      <c r="S56">
        <v>4.9299999999999997E-2</v>
      </c>
      <c r="T56">
        <v>1E-3</v>
      </c>
      <c r="U56">
        <v>232.2671</v>
      </c>
      <c r="V56">
        <v>3.3999999999999998E-3</v>
      </c>
      <c r="W56">
        <v>0.22070000000000001</v>
      </c>
      <c r="X56">
        <v>1.5367</v>
      </c>
      <c r="Y56">
        <v>1.9398</v>
      </c>
      <c r="Z56">
        <v>8.6E-3</v>
      </c>
      <c r="AA56">
        <v>14.4739</v>
      </c>
      <c r="AB56">
        <v>0.97540000000000004</v>
      </c>
      <c r="AC56">
        <v>1.4550000000000001</v>
      </c>
      <c r="AD56">
        <v>5.4999999999999997E-3</v>
      </c>
      <c r="AE56">
        <v>120.89190000000001</v>
      </c>
      <c r="AF56">
        <v>0.1111</v>
      </c>
      <c r="AG56">
        <v>2.0999999999999999E-3</v>
      </c>
      <c r="AH56">
        <v>0.26719999999999999</v>
      </c>
      <c r="AI56">
        <v>2.8999999999999998E-3</v>
      </c>
      <c r="AJ56">
        <v>8.0000000000000004E-4</v>
      </c>
      <c r="AK56">
        <v>0.19339999999999999</v>
      </c>
      <c r="AL56">
        <v>1.67E-2</v>
      </c>
      <c r="AM56">
        <v>0.92930000000000001</v>
      </c>
      <c r="AN56">
        <v>1.07</v>
      </c>
      <c r="AO56">
        <v>0.99</v>
      </c>
      <c r="AP56">
        <v>1</v>
      </c>
      <c r="AQ56">
        <v>-2.9999999999999997E-4</v>
      </c>
      <c r="AR56">
        <v>27.957999999999998</v>
      </c>
      <c r="AS56">
        <v>6.9999999999999999E-4</v>
      </c>
      <c r="AT56">
        <v>3.6400000000000002E-2</v>
      </c>
      <c r="AU56">
        <v>2.8E-3</v>
      </c>
      <c r="AV56">
        <v>-2.0000000000000001E-4</v>
      </c>
      <c r="AW56">
        <v>0.36499999999999999</v>
      </c>
      <c r="AX56">
        <v>-8.0000000000000004E-4</v>
      </c>
      <c r="AY56">
        <v>-8.9999999999999998E-4</v>
      </c>
      <c r="AZ56">
        <v>4.87E-2</v>
      </c>
      <c r="BA56">
        <v>3.5999999999999999E-3</v>
      </c>
      <c r="BB56">
        <v>232.2671</v>
      </c>
      <c r="BC56">
        <v>3.3999999999999998E-3</v>
      </c>
      <c r="BD56">
        <v>0.22070000000000001</v>
      </c>
      <c r="BE56">
        <v>1.4973000000000001</v>
      </c>
      <c r="BF56">
        <v>1.9398</v>
      </c>
      <c r="BG56">
        <v>8.6E-3</v>
      </c>
      <c r="BH56">
        <v>14.4739</v>
      </c>
      <c r="BI56">
        <v>0.97540000000000004</v>
      </c>
      <c r="BJ56">
        <v>1.4515</v>
      </c>
      <c r="BK56">
        <v>1.1000000000000001E-3</v>
      </c>
      <c r="BL56">
        <v>120.8814</v>
      </c>
      <c r="BM56">
        <v>0.1134</v>
      </c>
      <c r="BN56">
        <v>-3.5000000000000001E-3</v>
      </c>
      <c r="BO56">
        <v>0.26650000000000001</v>
      </c>
      <c r="BP56">
        <v>8.0000000000000004E-4</v>
      </c>
      <c r="BQ56">
        <v>0.19339999999999999</v>
      </c>
      <c r="BR56">
        <v>1.5100000000000001E-2</v>
      </c>
      <c r="BS56">
        <v>0.92930000000000001</v>
      </c>
    </row>
    <row r="57" spans="1:71" x14ac:dyDescent="0.4">
      <c r="A57" s="1" t="s">
        <v>194</v>
      </c>
      <c r="B57" s="1" t="s">
        <v>189</v>
      </c>
      <c r="C57" s="2">
        <v>45551.636770833335</v>
      </c>
      <c r="J57">
        <v>5.0000000000000001E-4</v>
      </c>
      <c r="K57">
        <v>12.816700000000001</v>
      </c>
      <c r="L57">
        <v>2.2000000000000001E-3</v>
      </c>
      <c r="M57">
        <v>0.1787</v>
      </c>
      <c r="N57">
        <v>3.0000000000000001E-3</v>
      </c>
      <c r="O57">
        <v>-2.0000000000000001E-4</v>
      </c>
      <c r="P57">
        <v>1.8491</v>
      </c>
      <c r="Q57">
        <v>1.44E-2</v>
      </c>
      <c r="R57">
        <v>2.63E-2</v>
      </c>
      <c r="S57">
        <v>0.18440000000000001</v>
      </c>
      <c r="T57">
        <v>-1.2999999999999999E-3</v>
      </c>
      <c r="U57">
        <v>942.00080000000003</v>
      </c>
      <c r="V57">
        <v>7.8700000000000006E-2</v>
      </c>
      <c r="W57">
        <v>0.25480000000000003</v>
      </c>
      <c r="X57">
        <v>7.6052</v>
      </c>
      <c r="Y57">
        <v>9.3400999999999996</v>
      </c>
      <c r="Z57">
        <v>1.09E-2</v>
      </c>
      <c r="AA57">
        <v>33.043900000000001</v>
      </c>
      <c r="AB57">
        <v>1.7583</v>
      </c>
      <c r="AC57">
        <v>4.5589000000000004</v>
      </c>
      <c r="AD57">
        <v>3.5299999999999998E-2</v>
      </c>
      <c r="AE57" t="s">
        <v>195</v>
      </c>
      <c r="AF57">
        <v>0.1142</v>
      </c>
      <c r="AG57">
        <v>3.5999999999999999E-3</v>
      </c>
      <c r="AH57">
        <v>0.60029999999999994</v>
      </c>
      <c r="AI57">
        <v>1.6199999999999999E-2</v>
      </c>
      <c r="AJ57">
        <v>3.7000000000000002E-3</v>
      </c>
      <c r="AK57">
        <v>0.99880000000000002</v>
      </c>
      <c r="AL57">
        <v>5.8500000000000003E-2</v>
      </c>
      <c r="AM57">
        <v>5.1064999999999996</v>
      </c>
      <c r="AN57">
        <v>1.05</v>
      </c>
      <c r="AO57">
        <v>0.96</v>
      </c>
      <c r="AP57">
        <v>0.97</v>
      </c>
      <c r="AQ57">
        <v>-4.0000000000000002E-4</v>
      </c>
      <c r="AR57">
        <v>12.816700000000001</v>
      </c>
      <c r="AS57">
        <v>2.2000000000000001E-3</v>
      </c>
      <c r="AT57">
        <v>0.1787</v>
      </c>
      <c r="AU57">
        <v>3.0000000000000001E-3</v>
      </c>
      <c r="AV57">
        <v>-2.0000000000000001E-4</v>
      </c>
      <c r="AW57">
        <v>1.8491</v>
      </c>
      <c r="AX57">
        <v>2.9999999999999997E-4</v>
      </c>
      <c r="AY57">
        <v>1.17E-2</v>
      </c>
      <c r="AZ57">
        <v>0.18179999999999999</v>
      </c>
      <c r="BA57">
        <v>8.9999999999999993E-3</v>
      </c>
      <c r="BB57">
        <v>942.00080000000003</v>
      </c>
      <c r="BC57">
        <v>7.8700000000000006E-2</v>
      </c>
      <c r="BD57">
        <v>0.25480000000000003</v>
      </c>
      <c r="BE57">
        <v>7.4451000000000001</v>
      </c>
      <c r="BF57">
        <v>9.3400999999999996</v>
      </c>
      <c r="BG57">
        <v>1.09E-2</v>
      </c>
      <c r="BH57">
        <v>33.043900000000001</v>
      </c>
      <c r="BI57">
        <v>1.7583</v>
      </c>
      <c r="BJ57">
        <v>4.5448000000000004</v>
      </c>
      <c r="BK57">
        <v>1.7100000000000001E-2</v>
      </c>
      <c r="BL57">
        <v>610.91639999999995</v>
      </c>
      <c r="BM57">
        <v>0.1236</v>
      </c>
      <c r="BN57">
        <v>-1.8800000000000001E-2</v>
      </c>
      <c r="BO57">
        <v>0.5968</v>
      </c>
      <c r="BP57">
        <v>3.7000000000000002E-3</v>
      </c>
      <c r="BQ57">
        <v>0.99880000000000002</v>
      </c>
      <c r="BR57">
        <v>5.1999999999999998E-2</v>
      </c>
      <c r="BS57">
        <v>5.1064999999999996</v>
      </c>
    </row>
    <row r="58" spans="1:71" x14ac:dyDescent="0.4">
      <c r="A58" s="1" t="s">
        <v>196</v>
      </c>
      <c r="B58" s="1" t="s">
        <v>189</v>
      </c>
      <c r="C58" s="2">
        <v>45551.638506944444</v>
      </c>
      <c r="J58">
        <v>1.6999999999999999E-3</v>
      </c>
      <c r="K58">
        <v>1.1084000000000001</v>
      </c>
      <c r="L58">
        <v>4.4000000000000003E-3</v>
      </c>
      <c r="M58">
        <v>0.37159999999999999</v>
      </c>
      <c r="N58">
        <v>4.8999999999999998E-3</v>
      </c>
      <c r="O58">
        <v>-1E-4</v>
      </c>
      <c r="P58">
        <v>3.46</v>
      </c>
      <c r="Q58">
        <v>2.76E-2</v>
      </c>
      <c r="R58">
        <v>7.9000000000000008E-3</v>
      </c>
      <c r="S58">
        <v>0.39069999999999999</v>
      </c>
      <c r="T58">
        <v>7.1000000000000004E-3</v>
      </c>
      <c r="U58" t="s">
        <v>197</v>
      </c>
      <c r="V58">
        <v>0.16370000000000001</v>
      </c>
      <c r="W58">
        <v>-1E-4</v>
      </c>
      <c r="X58">
        <v>14.689299999999999</v>
      </c>
      <c r="Y58">
        <v>17.8596</v>
      </c>
      <c r="Z58">
        <v>1.4500000000000001E-2</v>
      </c>
      <c r="AA58">
        <v>64.823899999999995</v>
      </c>
      <c r="AB58">
        <v>0.84560000000000002</v>
      </c>
      <c r="AC58">
        <v>0.1855</v>
      </c>
      <c r="AD58">
        <v>8.8400000000000006E-2</v>
      </c>
      <c r="AE58" t="s">
        <v>198</v>
      </c>
      <c r="AF58">
        <v>0.12479999999999999</v>
      </c>
      <c r="AG58">
        <v>-1.6000000000000001E-3</v>
      </c>
      <c r="AH58">
        <v>0.77959999999999996</v>
      </c>
      <c r="AI58">
        <v>3.39E-2</v>
      </c>
      <c r="AJ58">
        <v>6.7000000000000002E-3</v>
      </c>
      <c r="AK58">
        <v>2.032</v>
      </c>
      <c r="AL58">
        <v>0.14080000000000001</v>
      </c>
      <c r="AM58">
        <v>12.3307</v>
      </c>
      <c r="AN58">
        <v>1.02</v>
      </c>
      <c r="AO58">
        <v>0.94</v>
      </c>
      <c r="AP58">
        <v>0.94</v>
      </c>
      <c r="AQ58">
        <v>-1E-4</v>
      </c>
      <c r="AR58">
        <v>1.1084000000000001</v>
      </c>
      <c r="AS58">
        <v>4.4000000000000003E-3</v>
      </c>
      <c r="AT58">
        <v>0.37159999999999999</v>
      </c>
      <c r="AU58">
        <v>4.8999999999999998E-3</v>
      </c>
      <c r="AV58">
        <v>-1E-4</v>
      </c>
      <c r="AW58">
        <v>3.46</v>
      </c>
      <c r="AX58">
        <v>5.9999999999999995E-4</v>
      </c>
      <c r="AY58">
        <v>-2.01E-2</v>
      </c>
      <c r="AZ58">
        <v>0.38569999999999999</v>
      </c>
      <c r="BA58">
        <v>2.69E-2</v>
      </c>
      <c r="BB58">
        <v>1803.3566000000001</v>
      </c>
      <c r="BC58">
        <v>0.16370000000000001</v>
      </c>
      <c r="BD58">
        <v>-1E-4</v>
      </c>
      <c r="BE58">
        <v>14.3827</v>
      </c>
      <c r="BF58">
        <v>17.8596</v>
      </c>
      <c r="BG58">
        <v>1.4500000000000001E-2</v>
      </c>
      <c r="BH58">
        <v>64.823899999999995</v>
      </c>
      <c r="BI58">
        <v>0.84560000000000002</v>
      </c>
      <c r="BJ58">
        <v>0.15840000000000001</v>
      </c>
      <c r="BK58">
        <v>5.3600000000000002E-2</v>
      </c>
      <c r="BL58">
        <v>1161.3306</v>
      </c>
      <c r="BM58">
        <v>0.14280000000000001</v>
      </c>
      <c r="BN58">
        <v>-4.4200000000000003E-2</v>
      </c>
      <c r="BO58">
        <v>0.77290000000000003</v>
      </c>
      <c r="BP58">
        <v>6.7000000000000002E-3</v>
      </c>
      <c r="BQ58">
        <v>2.032</v>
      </c>
      <c r="BR58">
        <v>0.12809999999999999</v>
      </c>
      <c r="BS58">
        <v>12.3307</v>
      </c>
    </row>
    <row r="59" spans="1:71" x14ac:dyDescent="0.4">
      <c r="A59" s="1" t="s">
        <v>199</v>
      </c>
      <c r="B59" s="1" t="s">
        <v>189</v>
      </c>
      <c r="C59" s="2">
        <v>45551.640243055554</v>
      </c>
      <c r="J59">
        <v>3.5000000000000001E-3</v>
      </c>
      <c r="K59">
        <v>1.6543000000000001</v>
      </c>
      <c r="L59">
        <v>2.3999999999999998E-3</v>
      </c>
      <c r="M59">
        <v>0.57269999999999999</v>
      </c>
      <c r="N59">
        <v>6.8999999999999999E-3</v>
      </c>
      <c r="O59">
        <v>-1E-4</v>
      </c>
      <c r="P59">
        <v>5.0803000000000003</v>
      </c>
      <c r="Q59">
        <v>4.24E-2</v>
      </c>
      <c r="R59">
        <v>1.7600000000000001E-2</v>
      </c>
      <c r="S59">
        <v>0.58150000000000002</v>
      </c>
      <c r="T59">
        <v>1.4999999999999999E-2</v>
      </c>
      <c r="U59" t="s">
        <v>200</v>
      </c>
      <c r="V59">
        <v>0.30170000000000002</v>
      </c>
      <c r="W59">
        <v>1.9300000000000001E-2</v>
      </c>
      <c r="X59">
        <v>21.450800000000001</v>
      </c>
      <c r="Y59">
        <v>26.982900000000001</v>
      </c>
      <c r="Z59">
        <v>2.0500000000000001E-2</v>
      </c>
      <c r="AA59">
        <v>97.095399999999998</v>
      </c>
      <c r="AB59">
        <v>1.0375000000000001</v>
      </c>
      <c r="AC59">
        <v>0.27900000000000003</v>
      </c>
      <c r="AD59">
        <v>0.13569999999999999</v>
      </c>
      <c r="AE59" t="s">
        <v>201</v>
      </c>
      <c r="AF59">
        <v>0.16300000000000001</v>
      </c>
      <c r="AG59">
        <v>-9.5999999999999992E-3</v>
      </c>
      <c r="AH59">
        <v>1.1526000000000001</v>
      </c>
      <c r="AI59">
        <v>4.7399999999999998E-2</v>
      </c>
      <c r="AJ59">
        <v>1.06E-2</v>
      </c>
      <c r="AK59">
        <v>2.9998999999999998</v>
      </c>
      <c r="AL59">
        <v>0.21959999999999999</v>
      </c>
      <c r="AM59">
        <v>18.3706</v>
      </c>
      <c r="AN59">
        <v>1</v>
      </c>
      <c r="AO59">
        <v>0.91</v>
      </c>
      <c r="AP59">
        <v>0.91</v>
      </c>
      <c r="AQ59">
        <v>8.0000000000000004E-4</v>
      </c>
      <c r="AR59">
        <v>1.6543000000000001</v>
      </c>
      <c r="AS59">
        <v>2.3999999999999998E-3</v>
      </c>
      <c r="AT59">
        <v>0.57269999999999999</v>
      </c>
      <c r="AU59">
        <v>6.8999999999999999E-3</v>
      </c>
      <c r="AV59">
        <v>-1E-4</v>
      </c>
      <c r="AW59">
        <v>5.0803000000000003</v>
      </c>
      <c r="AX59">
        <v>4.4000000000000003E-3</v>
      </c>
      <c r="AY59">
        <v>-2.1700000000000001E-2</v>
      </c>
      <c r="AZ59">
        <v>0.57399999999999995</v>
      </c>
      <c r="BA59">
        <v>4.2900000000000001E-2</v>
      </c>
      <c r="BB59">
        <v>2533.4011999999998</v>
      </c>
      <c r="BC59">
        <v>0.30170000000000002</v>
      </c>
      <c r="BD59">
        <v>1.9300000000000001E-2</v>
      </c>
      <c r="BE59">
        <v>21.020199999999999</v>
      </c>
      <c r="BF59">
        <v>26.982900000000001</v>
      </c>
      <c r="BG59">
        <v>2.0500000000000001E-2</v>
      </c>
      <c r="BH59">
        <v>97.095399999999998</v>
      </c>
      <c r="BI59">
        <v>1.0375000000000001</v>
      </c>
      <c r="BJ59">
        <v>0.24099999999999999</v>
      </c>
      <c r="BK59">
        <v>8.6599999999999996E-2</v>
      </c>
      <c r="BL59">
        <v>1657.7279000000001</v>
      </c>
      <c r="BM59">
        <v>0.18840000000000001</v>
      </c>
      <c r="BN59">
        <v>-7.0599999999999996E-2</v>
      </c>
      <c r="BO59">
        <v>1.1423000000000001</v>
      </c>
      <c r="BP59">
        <v>1.06E-2</v>
      </c>
      <c r="BQ59">
        <v>2.9998999999999998</v>
      </c>
      <c r="BR59">
        <v>0.20169999999999999</v>
      </c>
      <c r="BS59">
        <v>18.3706</v>
      </c>
    </row>
    <row r="60" spans="1:71" x14ac:dyDescent="0.4">
      <c r="A60" s="1" t="s">
        <v>202</v>
      </c>
      <c r="B60" s="1" t="s">
        <v>189</v>
      </c>
      <c r="C60" s="2">
        <v>45551.641979166663</v>
      </c>
      <c r="J60">
        <v>-2.9999999999999997E-4</v>
      </c>
      <c r="K60">
        <v>9.2606999999999999</v>
      </c>
      <c r="L60">
        <v>1E-4</v>
      </c>
      <c r="M60">
        <v>1.95E-2</v>
      </c>
      <c r="N60">
        <v>8.0000000000000004E-4</v>
      </c>
      <c r="O60">
        <v>-2.0000000000000001E-4</v>
      </c>
      <c r="P60">
        <v>0.2165</v>
      </c>
      <c r="Q60">
        <v>1.8E-3</v>
      </c>
      <c r="R60">
        <v>2.0999999999999999E-3</v>
      </c>
      <c r="S60">
        <v>3.3799999999999997E-2</v>
      </c>
      <c r="T60">
        <v>3.0000000000000001E-3</v>
      </c>
      <c r="U60">
        <v>166.84059999999999</v>
      </c>
      <c r="V60">
        <v>-5.4000000000000003E-3</v>
      </c>
      <c r="W60">
        <v>2.0500000000000001E-2</v>
      </c>
      <c r="X60">
        <v>0.92300000000000004</v>
      </c>
      <c r="Y60">
        <v>0.98950000000000005</v>
      </c>
      <c r="Z60">
        <v>2.3E-3</v>
      </c>
      <c r="AA60">
        <v>3.9598</v>
      </c>
      <c r="AB60">
        <v>1.2587999999999999</v>
      </c>
      <c r="AC60">
        <v>0.45529999999999998</v>
      </c>
      <c r="AD60">
        <v>1.6000000000000001E-3</v>
      </c>
      <c r="AE60">
        <v>64.883799999999994</v>
      </c>
      <c r="AF60">
        <v>0.1182</v>
      </c>
      <c r="AG60">
        <v>2.5999999999999999E-3</v>
      </c>
      <c r="AH60">
        <v>9.9500000000000005E-2</v>
      </c>
      <c r="AI60">
        <v>2.7000000000000001E-3</v>
      </c>
      <c r="AJ60">
        <v>5.0000000000000001E-4</v>
      </c>
      <c r="AK60">
        <v>0.1114</v>
      </c>
      <c r="AL60">
        <v>8.6E-3</v>
      </c>
      <c r="AM60">
        <v>0.47910000000000003</v>
      </c>
      <c r="AN60">
        <v>1.08</v>
      </c>
      <c r="AO60">
        <v>0.99</v>
      </c>
      <c r="AP60">
        <v>1</v>
      </c>
      <c r="AQ60">
        <v>-4.0000000000000002E-4</v>
      </c>
      <c r="AR60">
        <v>9.2606999999999999</v>
      </c>
      <c r="AS60">
        <v>1E-4</v>
      </c>
      <c r="AT60">
        <v>1.95E-2</v>
      </c>
      <c r="AU60">
        <v>8.0000000000000004E-4</v>
      </c>
      <c r="AV60">
        <v>-2.0000000000000001E-4</v>
      </c>
      <c r="AW60">
        <v>0.2165</v>
      </c>
      <c r="AX60">
        <v>-6.9999999999999999E-4</v>
      </c>
      <c r="AY60">
        <v>-5.0000000000000001E-4</v>
      </c>
      <c r="AZ60">
        <v>3.3500000000000002E-2</v>
      </c>
      <c r="BA60">
        <v>4.7999999999999996E-3</v>
      </c>
      <c r="BB60">
        <v>166.84059999999999</v>
      </c>
      <c r="BC60">
        <v>-5.4000000000000003E-3</v>
      </c>
      <c r="BD60">
        <v>2.0500000000000001E-2</v>
      </c>
      <c r="BE60">
        <v>0.89470000000000005</v>
      </c>
      <c r="BF60">
        <v>0.98950000000000005</v>
      </c>
      <c r="BG60">
        <v>2.3E-3</v>
      </c>
      <c r="BH60">
        <v>3.9598</v>
      </c>
      <c r="BI60">
        <v>1.2587999999999999</v>
      </c>
      <c r="BJ60">
        <v>0.45279999999999998</v>
      </c>
      <c r="BK60">
        <v>-1.5E-3</v>
      </c>
      <c r="BL60">
        <v>64.878399999999999</v>
      </c>
      <c r="BM60">
        <v>0.1198</v>
      </c>
      <c r="BN60">
        <v>-1.1000000000000001E-3</v>
      </c>
      <c r="BO60">
        <v>9.9099999999999994E-2</v>
      </c>
      <c r="BP60">
        <v>5.0000000000000001E-4</v>
      </c>
      <c r="BQ60">
        <v>0.1114</v>
      </c>
      <c r="BR60">
        <v>7.4999999999999997E-3</v>
      </c>
      <c r="BS60">
        <v>0.47910000000000003</v>
      </c>
    </row>
    <row r="61" spans="1:71" x14ac:dyDescent="0.4">
      <c r="A61" s="1" t="s">
        <v>203</v>
      </c>
      <c r="B61" s="1" t="s">
        <v>189</v>
      </c>
      <c r="C61" s="2">
        <v>45551.643726851849</v>
      </c>
      <c r="J61">
        <v>-2.9999999999999997E-4</v>
      </c>
      <c r="K61">
        <v>9.9687000000000001</v>
      </c>
      <c r="L61">
        <v>3.8999999999999998E-3</v>
      </c>
      <c r="M61">
        <v>4.1000000000000002E-2</v>
      </c>
      <c r="N61">
        <v>5.0000000000000001E-4</v>
      </c>
      <c r="O61">
        <v>-1E-4</v>
      </c>
      <c r="P61">
        <v>0.41370000000000001</v>
      </c>
      <c r="Q61">
        <v>3.3E-3</v>
      </c>
      <c r="R61">
        <v>6.8999999999999999E-3</v>
      </c>
      <c r="S61">
        <v>6.0299999999999999E-2</v>
      </c>
      <c r="T61">
        <v>4.7999999999999996E-3</v>
      </c>
      <c r="U61">
        <v>252.35849999999999</v>
      </c>
      <c r="V61">
        <v>-5.0000000000000001E-3</v>
      </c>
      <c r="W61">
        <v>2.7099999999999999E-2</v>
      </c>
      <c r="X61">
        <v>1.7296</v>
      </c>
      <c r="Y61">
        <v>1.8732</v>
      </c>
      <c r="Z61">
        <v>3.2000000000000002E-3</v>
      </c>
      <c r="AA61">
        <v>7.7214999999999998</v>
      </c>
      <c r="AB61">
        <v>1.4011</v>
      </c>
      <c r="AC61">
        <v>0.34379999999999999</v>
      </c>
      <c r="AD61">
        <v>3.7000000000000002E-3</v>
      </c>
      <c r="AE61">
        <v>126.2997</v>
      </c>
      <c r="AF61">
        <v>0.1207</v>
      </c>
      <c r="AG61">
        <v>1.1999999999999999E-3</v>
      </c>
      <c r="AH61">
        <v>0.1512</v>
      </c>
      <c r="AI61">
        <v>3.3999999999999998E-3</v>
      </c>
      <c r="AJ61">
        <v>8.0000000000000004E-4</v>
      </c>
      <c r="AK61">
        <v>0.22550000000000001</v>
      </c>
      <c r="AL61">
        <v>1.2E-2</v>
      </c>
      <c r="AM61">
        <v>0.84419999999999995</v>
      </c>
      <c r="AN61">
        <v>1.07</v>
      </c>
      <c r="AO61">
        <v>0.99</v>
      </c>
      <c r="AP61">
        <v>1</v>
      </c>
      <c r="AQ61">
        <v>-5.0000000000000001E-4</v>
      </c>
      <c r="AR61">
        <v>9.9687000000000001</v>
      </c>
      <c r="AS61">
        <v>3.8999999999999998E-3</v>
      </c>
      <c r="AT61">
        <v>4.1000000000000002E-2</v>
      </c>
      <c r="AU61">
        <v>5.0000000000000001E-4</v>
      </c>
      <c r="AV61">
        <v>-1E-4</v>
      </c>
      <c r="AW61">
        <v>0.41370000000000001</v>
      </c>
      <c r="AX61">
        <v>-5.0000000000000001E-4</v>
      </c>
      <c r="AY61">
        <v>3.0000000000000001E-3</v>
      </c>
      <c r="AZ61">
        <v>5.9799999999999999E-2</v>
      </c>
      <c r="BA61">
        <v>7.4999999999999997E-3</v>
      </c>
      <c r="BB61">
        <v>252.35849999999999</v>
      </c>
      <c r="BC61">
        <v>-5.0000000000000001E-3</v>
      </c>
      <c r="BD61">
        <v>2.7099999999999999E-2</v>
      </c>
      <c r="BE61">
        <v>1.6867000000000001</v>
      </c>
      <c r="BF61">
        <v>1.8732</v>
      </c>
      <c r="BG61">
        <v>3.2000000000000002E-3</v>
      </c>
      <c r="BH61">
        <v>7.7214999999999998</v>
      </c>
      <c r="BI61">
        <v>1.4011</v>
      </c>
      <c r="BJ61">
        <v>0.34</v>
      </c>
      <c r="BK61">
        <v>-1.1000000000000001E-3</v>
      </c>
      <c r="BL61">
        <v>126.28959999999999</v>
      </c>
      <c r="BM61">
        <v>0.1232</v>
      </c>
      <c r="BN61">
        <v>-4.4999999999999997E-3</v>
      </c>
      <c r="BO61">
        <v>0.15049999999999999</v>
      </c>
      <c r="BP61">
        <v>8.0000000000000004E-4</v>
      </c>
      <c r="BQ61">
        <v>0.22550000000000001</v>
      </c>
      <c r="BR61">
        <v>1.03E-2</v>
      </c>
      <c r="BS61">
        <v>0.84419999999999995</v>
      </c>
    </row>
    <row r="62" spans="1:71" x14ac:dyDescent="0.4">
      <c r="A62" s="1" t="s">
        <v>204</v>
      </c>
      <c r="B62" s="1" t="s">
        <v>189</v>
      </c>
      <c r="C62" s="2">
        <v>45551.645462962966</v>
      </c>
      <c r="J62">
        <v>2.9999999999999997E-4</v>
      </c>
      <c r="K62">
        <v>10.346</v>
      </c>
      <c r="L62">
        <v>3.5999999999999999E-3</v>
      </c>
      <c r="M62">
        <v>0.22259999999999999</v>
      </c>
      <c r="N62">
        <v>1.6000000000000001E-3</v>
      </c>
      <c r="O62">
        <v>-2.0000000000000001E-4</v>
      </c>
      <c r="P62">
        <v>1.9549000000000001</v>
      </c>
      <c r="Q62">
        <v>1.46E-2</v>
      </c>
      <c r="R62">
        <v>1.9900000000000001E-2</v>
      </c>
      <c r="S62">
        <v>0.23269999999999999</v>
      </c>
      <c r="T62">
        <v>-2.0999999999999999E-3</v>
      </c>
      <c r="U62">
        <v>995.94299999999998</v>
      </c>
      <c r="V62">
        <v>9.5699999999999993E-2</v>
      </c>
      <c r="W62">
        <v>9.0899999999999995E-2</v>
      </c>
      <c r="X62">
        <v>8.1096000000000004</v>
      </c>
      <c r="Y62">
        <v>9.5787999999999993</v>
      </c>
      <c r="Z62">
        <v>8.6E-3</v>
      </c>
      <c r="AA62">
        <v>33.531700000000001</v>
      </c>
      <c r="AB62">
        <v>2.5013000000000001</v>
      </c>
      <c r="AC62">
        <v>0.46939999999999998</v>
      </c>
      <c r="AD62">
        <v>4.0899999999999999E-2</v>
      </c>
      <c r="AE62" t="s">
        <v>205</v>
      </c>
      <c r="AF62">
        <v>0.1176</v>
      </c>
      <c r="AG62">
        <v>-2.0999999999999999E-3</v>
      </c>
      <c r="AH62">
        <v>0.47270000000000001</v>
      </c>
      <c r="AI62">
        <v>1.9199999999999998E-2</v>
      </c>
      <c r="AJ62">
        <v>3.8E-3</v>
      </c>
      <c r="AK62">
        <v>1.1323000000000001</v>
      </c>
      <c r="AL62">
        <v>7.2400000000000006E-2</v>
      </c>
      <c r="AM62">
        <v>4.2771999999999997</v>
      </c>
      <c r="AN62">
        <v>1.05</v>
      </c>
      <c r="AO62">
        <v>0.96</v>
      </c>
      <c r="AP62">
        <v>0.97</v>
      </c>
      <c r="AQ62">
        <v>-6.9999999999999999E-4</v>
      </c>
      <c r="AR62">
        <v>10.346</v>
      </c>
      <c r="AS62">
        <v>3.5999999999999999E-3</v>
      </c>
      <c r="AT62">
        <v>0.22259999999999999</v>
      </c>
      <c r="AU62">
        <v>1.6000000000000001E-3</v>
      </c>
      <c r="AV62">
        <v>-2.0000000000000001E-4</v>
      </c>
      <c r="AW62">
        <v>1.9549000000000001</v>
      </c>
      <c r="AX62">
        <v>-4.0000000000000002E-4</v>
      </c>
      <c r="AY62">
        <v>4.4999999999999997E-3</v>
      </c>
      <c r="AZ62">
        <v>0.2301</v>
      </c>
      <c r="BA62">
        <v>8.8999999999999999E-3</v>
      </c>
      <c r="BB62">
        <v>995.94299999999998</v>
      </c>
      <c r="BC62">
        <v>9.5699999999999993E-2</v>
      </c>
      <c r="BD62">
        <v>9.0899999999999995E-2</v>
      </c>
      <c r="BE62">
        <v>7.9402999999999997</v>
      </c>
      <c r="BF62">
        <v>9.5787999999999993</v>
      </c>
      <c r="BG62">
        <v>8.6E-3</v>
      </c>
      <c r="BH62">
        <v>33.531700000000001</v>
      </c>
      <c r="BI62">
        <v>2.5013000000000001</v>
      </c>
      <c r="BJ62">
        <v>0.45450000000000002</v>
      </c>
      <c r="BK62">
        <v>2.18E-2</v>
      </c>
      <c r="BL62">
        <v>641.92449999999997</v>
      </c>
      <c r="BM62">
        <v>0.12759999999999999</v>
      </c>
      <c r="BN62">
        <v>-2.5600000000000001E-2</v>
      </c>
      <c r="BO62">
        <v>0.46899999999999997</v>
      </c>
      <c r="BP62">
        <v>3.8E-3</v>
      </c>
      <c r="BQ62">
        <v>1.1323000000000001</v>
      </c>
      <c r="BR62">
        <v>6.54E-2</v>
      </c>
      <c r="BS62">
        <v>4.2771999999999997</v>
      </c>
    </row>
    <row r="63" spans="1:71" x14ac:dyDescent="0.4">
      <c r="A63" s="1" t="s">
        <v>206</v>
      </c>
      <c r="B63" s="1" t="s">
        <v>189</v>
      </c>
      <c r="C63" s="2">
        <v>45551.647199074076</v>
      </c>
      <c r="J63">
        <v>1.4E-3</v>
      </c>
      <c r="K63">
        <v>1.1496999999999999</v>
      </c>
      <c r="L63">
        <v>6.9999999999999999E-4</v>
      </c>
      <c r="M63">
        <v>0.41920000000000002</v>
      </c>
      <c r="N63">
        <v>3.3E-3</v>
      </c>
      <c r="O63">
        <v>-2.0000000000000001E-4</v>
      </c>
      <c r="P63">
        <v>3.8504</v>
      </c>
      <c r="Q63">
        <v>3.32E-2</v>
      </c>
      <c r="R63">
        <v>1.0500000000000001E-2</v>
      </c>
      <c r="S63">
        <v>0.4355</v>
      </c>
      <c r="T63">
        <v>8.0999999999999996E-3</v>
      </c>
      <c r="U63" t="s">
        <v>207</v>
      </c>
      <c r="V63">
        <v>0.246</v>
      </c>
      <c r="W63">
        <v>-6.9999999999999999E-4</v>
      </c>
      <c r="X63">
        <v>14.9854</v>
      </c>
      <c r="Y63">
        <v>18.586600000000001</v>
      </c>
      <c r="Z63">
        <v>1.5699999999999999E-2</v>
      </c>
      <c r="AA63">
        <v>62.795000000000002</v>
      </c>
      <c r="AB63">
        <v>2.4582000000000002</v>
      </c>
      <c r="AC63">
        <v>0.43909999999999999</v>
      </c>
      <c r="AD63">
        <v>8.7300000000000003E-2</v>
      </c>
      <c r="AE63" t="s">
        <v>208</v>
      </c>
      <c r="AF63">
        <v>0.12670000000000001</v>
      </c>
      <c r="AG63">
        <v>6.7999999999999996E-3</v>
      </c>
      <c r="AH63">
        <v>0.82709999999999995</v>
      </c>
      <c r="AI63">
        <v>3.56E-2</v>
      </c>
      <c r="AJ63">
        <v>7.3000000000000001E-3</v>
      </c>
      <c r="AK63">
        <v>2.1431</v>
      </c>
      <c r="AL63">
        <v>0.14599999999999999</v>
      </c>
      <c r="AM63">
        <v>9.1637000000000004</v>
      </c>
      <c r="AN63">
        <v>1.02</v>
      </c>
      <c r="AO63">
        <v>0.93</v>
      </c>
      <c r="AP63">
        <v>0.94</v>
      </c>
      <c r="AQ63">
        <v>-5.0000000000000001E-4</v>
      </c>
      <c r="AR63">
        <v>1.1496999999999999</v>
      </c>
      <c r="AS63">
        <v>6.9999999999999999E-4</v>
      </c>
      <c r="AT63">
        <v>0.41920000000000002</v>
      </c>
      <c r="AU63">
        <v>3.3E-3</v>
      </c>
      <c r="AV63">
        <v>-2.0000000000000001E-4</v>
      </c>
      <c r="AW63">
        <v>3.8504</v>
      </c>
      <c r="AX63">
        <v>5.1999999999999998E-3</v>
      </c>
      <c r="AY63">
        <v>-1.84E-2</v>
      </c>
      <c r="AZ63">
        <v>0.43030000000000002</v>
      </c>
      <c r="BA63">
        <v>2.86E-2</v>
      </c>
      <c r="BB63">
        <v>1867.6643999999999</v>
      </c>
      <c r="BC63">
        <v>0.246</v>
      </c>
      <c r="BD63">
        <v>-6.9999999999999999E-4</v>
      </c>
      <c r="BE63">
        <v>14.667899999999999</v>
      </c>
      <c r="BF63">
        <v>18.586600000000001</v>
      </c>
      <c r="BG63">
        <v>1.5699999999999999E-2</v>
      </c>
      <c r="BH63">
        <v>62.795000000000002</v>
      </c>
      <c r="BI63">
        <v>2.4582000000000002</v>
      </c>
      <c r="BJ63">
        <v>0.41110000000000002</v>
      </c>
      <c r="BK63">
        <v>5.1299999999999998E-2</v>
      </c>
      <c r="BL63">
        <v>1190.7709</v>
      </c>
      <c r="BM63">
        <v>0.1454</v>
      </c>
      <c r="BN63">
        <v>-3.7400000000000003E-2</v>
      </c>
      <c r="BO63">
        <v>0.82010000000000005</v>
      </c>
      <c r="BP63">
        <v>7.3000000000000001E-3</v>
      </c>
      <c r="BQ63">
        <v>2.1431</v>
      </c>
      <c r="BR63">
        <v>0.13289999999999999</v>
      </c>
      <c r="BS63">
        <v>9.1637000000000004</v>
      </c>
    </row>
    <row r="64" spans="1:71" x14ac:dyDescent="0.4">
      <c r="A64" s="1" t="s">
        <v>209</v>
      </c>
      <c r="B64" s="1" t="s">
        <v>189</v>
      </c>
      <c r="C64" s="2">
        <v>45551.648946759262</v>
      </c>
      <c r="J64">
        <v>2.8999999999999998E-3</v>
      </c>
      <c r="K64">
        <v>2.6273</v>
      </c>
      <c r="L64">
        <v>2.7000000000000001E-3</v>
      </c>
      <c r="M64">
        <v>0.6048</v>
      </c>
      <c r="N64">
        <v>4.4999999999999997E-3</v>
      </c>
      <c r="O64">
        <v>-1E-4</v>
      </c>
      <c r="P64">
        <v>5.4141000000000004</v>
      </c>
      <c r="Q64">
        <v>4.19E-2</v>
      </c>
      <c r="R64">
        <v>1.5599999999999999E-2</v>
      </c>
      <c r="S64">
        <v>0.62109999999999999</v>
      </c>
      <c r="T64">
        <v>1.78E-2</v>
      </c>
      <c r="U64" t="s">
        <v>210</v>
      </c>
      <c r="V64">
        <v>0.31469999999999998</v>
      </c>
      <c r="W64">
        <v>6.7900000000000002E-2</v>
      </c>
      <c r="X64">
        <v>21.323599999999999</v>
      </c>
      <c r="Y64">
        <v>27.017299999999999</v>
      </c>
      <c r="Z64">
        <v>2.1000000000000001E-2</v>
      </c>
      <c r="AA64">
        <v>91.907899999999998</v>
      </c>
      <c r="AB64">
        <v>2.762</v>
      </c>
      <c r="AC64">
        <v>0.5423</v>
      </c>
      <c r="AD64">
        <v>0.13750000000000001</v>
      </c>
      <c r="AE64" t="s">
        <v>211</v>
      </c>
      <c r="AF64">
        <v>0.16259999999999999</v>
      </c>
      <c r="AG64">
        <v>-1.46E-2</v>
      </c>
      <c r="AH64">
        <v>1.1733</v>
      </c>
      <c r="AI64">
        <v>0.05</v>
      </c>
      <c r="AJ64">
        <v>1.0500000000000001E-2</v>
      </c>
      <c r="AK64">
        <v>3.0669</v>
      </c>
      <c r="AL64">
        <v>0.2109</v>
      </c>
      <c r="AM64">
        <v>14.6004</v>
      </c>
      <c r="AN64">
        <v>1</v>
      </c>
      <c r="AO64">
        <v>0.91</v>
      </c>
      <c r="AP64">
        <v>0.91</v>
      </c>
      <c r="AQ64">
        <v>2.0000000000000001E-4</v>
      </c>
      <c r="AR64">
        <v>2.6273</v>
      </c>
      <c r="AS64">
        <v>2.7000000000000001E-3</v>
      </c>
      <c r="AT64">
        <v>0.6048</v>
      </c>
      <c r="AU64">
        <v>4.4999999999999997E-3</v>
      </c>
      <c r="AV64">
        <v>-1E-4</v>
      </c>
      <c r="AW64">
        <v>5.4141000000000004</v>
      </c>
      <c r="AX64">
        <v>3.5999999999999999E-3</v>
      </c>
      <c r="AY64">
        <v>-2.4E-2</v>
      </c>
      <c r="AZ64">
        <v>0.61360000000000003</v>
      </c>
      <c r="BA64">
        <v>4.5900000000000003E-2</v>
      </c>
      <c r="BB64">
        <v>2550.4614999999999</v>
      </c>
      <c r="BC64">
        <v>0.31469999999999998</v>
      </c>
      <c r="BD64">
        <v>6.7900000000000002E-2</v>
      </c>
      <c r="BE64">
        <v>20.89</v>
      </c>
      <c r="BF64">
        <v>27.017299999999999</v>
      </c>
      <c r="BG64">
        <v>2.1000000000000001E-2</v>
      </c>
      <c r="BH64">
        <v>91.907899999999998</v>
      </c>
      <c r="BI64">
        <v>2.762</v>
      </c>
      <c r="BJ64">
        <v>0.504</v>
      </c>
      <c r="BK64">
        <v>8.8099999999999998E-2</v>
      </c>
      <c r="BL64">
        <v>1668.2032999999999</v>
      </c>
      <c r="BM64">
        <v>0.18809999999999999</v>
      </c>
      <c r="BN64">
        <v>-7.5999999999999998E-2</v>
      </c>
      <c r="BO64">
        <v>1.163</v>
      </c>
      <c r="BP64">
        <v>1.0500000000000001E-2</v>
      </c>
      <c r="BQ64">
        <v>3.0669</v>
      </c>
      <c r="BR64">
        <v>0.1928</v>
      </c>
      <c r="BS64">
        <v>14.6004</v>
      </c>
    </row>
    <row r="65" spans="1:71" x14ac:dyDescent="0.4">
      <c r="A65" s="1" t="s">
        <v>137</v>
      </c>
      <c r="B65" s="1" t="s">
        <v>120</v>
      </c>
      <c r="C65" s="2">
        <v>45551.650682870371</v>
      </c>
      <c r="J65">
        <v>-2.0000000000000001E-4</v>
      </c>
      <c r="K65">
        <v>6.9999999999999999E-4</v>
      </c>
      <c r="L65">
        <v>1E-4</v>
      </c>
      <c r="M65">
        <v>-2E-3</v>
      </c>
      <c r="N65">
        <v>-1E-4</v>
      </c>
      <c r="O65">
        <v>0</v>
      </c>
      <c r="P65">
        <v>3.5999999999999999E-3</v>
      </c>
      <c r="Q65">
        <v>0</v>
      </c>
      <c r="R65">
        <v>-2.0000000000000001E-4</v>
      </c>
      <c r="S65">
        <v>-2.9999999999999997E-4</v>
      </c>
      <c r="T65">
        <v>-2.9999999999999997E-4</v>
      </c>
      <c r="U65">
        <v>5.7299999999999997E-2</v>
      </c>
      <c r="V65">
        <v>-2.9999999999999997E-4</v>
      </c>
      <c r="W65">
        <v>-2.3E-3</v>
      </c>
      <c r="X65">
        <v>7.7999999999999996E-3</v>
      </c>
      <c r="Y65">
        <v>8.0000000000000004E-4</v>
      </c>
      <c r="Z65">
        <v>2.9999999999999997E-4</v>
      </c>
      <c r="AA65">
        <v>1.4E-3</v>
      </c>
      <c r="AB65">
        <v>-1.6999999999999999E-3</v>
      </c>
      <c r="AC65">
        <v>1.1999999999999999E-3</v>
      </c>
      <c r="AD65">
        <v>-4.7999999999999996E-3</v>
      </c>
      <c r="AE65">
        <v>0.06</v>
      </c>
      <c r="AF65">
        <v>0.1348</v>
      </c>
      <c r="AG65">
        <v>1.09E-2</v>
      </c>
      <c r="AH65">
        <v>3.8800000000000001E-2</v>
      </c>
      <c r="AI65">
        <v>2.9999999999999997E-4</v>
      </c>
      <c r="AJ65">
        <v>0</v>
      </c>
      <c r="AK65">
        <v>4.0000000000000002E-4</v>
      </c>
      <c r="AL65">
        <v>1E-4</v>
      </c>
      <c r="AM65">
        <v>4.0000000000000002E-4</v>
      </c>
      <c r="AN65">
        <v>1.08</v>
      </c>
      <c r="AO65">
        <v>1.01</v>
      </c>
      <c r="AP65">
        <v>1.02</v>
      </c>
      <c r="AQ65">
        <v>-2.0000000000000001E-4</v>
      </c>
      <c r="AR65">
        <v>6.9999999999999999E-4</v>
      </c>
      <c r="AS65">
        <v>1E-4</v>
      </c>
      <c r="AT65">
        <v>-2E-3</v>
      </c>
      <c r="AU65">
        <v>-1E-4</v>
      </c>
      <c r="AV65">
        <v>0</v>
      </c>
      <c r="AW65">
        <v>3.5999999999999999E-3</v>
      </c>
      <c r="AX65">
        <v>0</v>
      </c>
      <c r="AY65">
        <v>-2.0000000000000001E-4</v>
      </c>
      <c r="AZ65">
        <v>-2.9999999999999997E-4</v>
      </c>
      <c r="BA65">
        <v>-2.9999999999999997E-4</v>
      </c>
      <c r="BB65">
        <v>5.7299999999999997E-2</v>
      </c>
      <c r="BC65">
        <v>-2.9999999999999997E-4</v>
      </c>
      <c r="BD65">
        <v>-2.3E-3</v>
      </c>
      <c r="BE65">
        <v>7.7999999999999996E-3</v>
      </c>
      <c r="BF65">
        <v>8.0000000000000004E-4</v>
      </c>
      <c r="BG65">
        <v>2.9999999999999997E-4</v>
      </c>
      <c r="BH65">
        <v>1.4E-3</v>
      </c>
      <c r="BI65">
        <v>-1.6999999999999999E-3</v>
      </c>
      <c r="BJ65">
        <v>1.1999999999999999E-3</v>
      </c>
      <c r="BK65">
        <v>-4.7999999999999996E-3</v>
      </c>
      <c r="BL65">
        <v>0.06</v>
      </c>
      <c r="BM65">
        <v>0.1348</v>
      </c>
      <c r="BN65">
        <v>1.09E-2</v>
      </c>
      <c r="BO65">
        <v>3.8800000000000001E-2</v>
      </c>
      <c r="BP65">
        <v>0</v>
      </c>
      <c r="BQ65">
        <v>4.0000000000000002E-4</v>
      </c>
      <c r="BR65">
        <v>1E-4</v>
      </c>
      <c r="BS65">
        <v>4.0000000000000002E-4</v>
      </c>
    </row>
    <row r="66" spans="1:71" x14ac:dyDescent="0.4">
      <c r="A66" s="1" t="s">
        <v>188</v>
      </c>
      <c r="B66" s="1" t="s">
        <v>120</v>
      </c>
      <c r="C66" s="2">
        <v>45551.652418981481</v>
      </c>
      <c r="J66">
        <v>4.9970999999999997</v>
      </c>
      <c r="K66">
        <v>4.9581999999999997</v>
      </c>
      <c r="L66">
        <v>5.0107999999999997</v>
      </c>
      <c r="M66">
        <v>4.9703999999999997</v>
      </c>
      <c r="N66">
        <v>5.0438999999999998</v>
      </c>
      <c r="O66">
        <v>4.9612999999999996</v>
      </c>
      <c r="P66">
        <v>4.9149000000000003</v>
      </c>
      <c r="Q66">
        <v>4.8514999999999997</v>
      </c>
      <c r="R66">
        <v>4.9863999999999997</v>
      </c>
      <c r="S66">
        <v>4.9151999999999996</v>
      </c>
      <c r="T66">
        <v>5.0217999999999998</v>
      </c>
      <c r="U66">
        <v>4.9991000000000003</v>
      </c>
      <c r="V66">
        <v>4.9973999999999998</v>
      </c>
      <c r="W66">
        <v>5.0843999999999996</v>
      </c>
      <c r="X66">
        <v>4.7615999999999996</v>
      </c>
      <c r="Y66">
        <v>4.9497999999999998</v>
      </c>
      <c r="Z66">
        <v>5.1802000000000001</v>
      </c>
      <c r="AA66">
        <v>5.0091000000000001</v>
      </c>
      <c r="AB66">
        <v>4.8985000000000003</v>
      </c>
      <c r="AC66">
        <v>5.1151999999999997</v>
      </c>
      <c r="AD66">
        <v>5.1970000000000001</v>
      </c>
      <c r="AE66">
        <v>5.0148000000000001</v>
      </c>
      <c r="AF66">
        <v>4.6548999999999996</v>
      </c>
      <c r="AG66">
        <v>4.9973000000000001</v>
      </c>
      <c r="AH66">
        <v>4.9631999999999996</v>
      </c>
      <c r="AI66">
        <v>4.9398999999999997</v>
      </c>
      <c r="AJ66">
        <v>5.0072000000000001</v>
      </c>
      <c r="AK66">
        <v>4.8773</v>
      </c>
      <c r="AL66">
        <v>4.9825999999999997</v>
      </c>
      <c r="AM66">
        <v>4.8262999999999998</v>
      </c>
      <c r="AN66">
        <v>1.07</v>
      </c>
      <c r="AO66">
        <v>1</v>
      </c>
      <c r="AP66">
        <v>1</v>
      </c>
      <c r="AQ66">
        <v>4.9965999999999999</v>
      </c>
      <c r="AR66">
        <v>4.9581999999999997</v>
      </c>
      <c r="AS66">
        <v>5.0107999999999997</v>
      </c>
      <c r="AT66">
        <v>4.9703999999999997</v>
      </c>
      <c r="AU66">
        <v>5.0438999999999998</v>
      </c>
      <c r="AV66">
        <v>4.9612999999999996</v>
      </c>
      <c r="AW66">
        <v>4.9149000000000003</v>
      </c>
      <c r="AX66">
        <v>4.8514999999999997</v>
      </c>
      <c r="AY66">
        <v>4.9861000000000004</v>
      </c>
      <c r="AZ66">
        <v>4.9138000000000002</v>
      </c>
      <c r="BA66">
        <v>5.0217999999999998</v>
      </c>
      <c r="BB66">
        <v>4.9991000000000003</v>
      </c>
      <c r="BC66">
        <v>4.9973999999999998</v>
      </c>
      <c r="BD66">
        <v>5.0843999999999996</v>
      </c>
      <c r="BE66">
        <v>4.7606999999999999</v>
      </c>
      <c r="BF66">
        <v>4.9497999999999998</v>
      </c>
      <c r="BG66">
        <v>5.1802000000000001</v>
      </c>
      <c r="BH66">
        <v>5.0091000000000001</v>
      </c>
      <c r="BI66">
        <v>4.8985000000000003</v>
      </c>
      <c r="BJ66">
        <v>5.1151</v>
      </c>
      <c r="BK66">
        <v>5.1962999999999999</v>
      </c>
      <c r="BL66">
        <v>4.9881000000000002</v>
      </c>
      <c r="BM66">
        <v>4.6548999999999996</v>
      </c>
      <c r="BN66">
        <v>4.9943</v>
      </c>
      <c r="BO66">
        <v>4.9612999999999996</v>
      </c>
      <c r="BP66">
        <v>5.0072000000000001</v>
      </c>
      <c r="BQ66">
        <v>4.8773</v>
      </c>
      <c r="BR66">
        <v>4.9782000000000002</v>
      </c>
      <c r="BS66">
        <v>4.8262999999999998</v>
      </c>
    </row>
    <row r="67" spans="1:71" x14ac:dyDescent="0.4">
      <c r="A67" s="1" t="s">
        <v>185</v>
      </c>
      <c r="B67" s="1" t="s">
        <v>120</v>
      </c>
      <c r="C67" s="2">
        <v>45551.65415509259</v>
      </c>
      <c r="J67">
        <v>-2.9999999999999997E-4</v>
      </c>
      <c r="K67">
        <v>1.1999999999999999E-3</v>
      </c>
      <c r="L67">
        <v>1.1299999999999999E-2</v>
      </c>
      <c r="M67">
        <v>-5.9999999999999995E-4</v>
      </c>
      <c r="N67">
        <v>0</v>
      </c>
      <c r="O67">
        <v>-1E-4</v>
      </c>
      <c r="P67">
        <v>-2E-3</v>
      </c>
      <c r="Q67">
        <v>1E-4</v>
      </c>
      <c r="R67">
        <v>-2.0000000000000001E-4</v>
      </c>
      <c r="S67">
        <v>0</v>
      </c>
      <c r="T67">
        <v>-2.0000000000000001E-4</v>
      </c>
      <c r="U67">
        <v>1.15E-2</v>
      </c>
      <c r="V67">
        <v>6.1000000000000004E-3</v>
      </c>
      <c r="W67">
        <v>-2.7000000000000001E-3</v>
      </c>
      <c r="X67">
        <v>8.6999999999999994E-3</v>
      </c>
      <c r="Y67">
        <v>2.9999999999999997E-4</v>
      </c>
      <c r="Z67">
        <v>3.9600000000000003E-2</v>
      </c>
      <c r="AA67">
        <v>-5.0000000000000001E-4</v>
      </c>
      <c r="AB67">
        <v>-1.6999999999999999E-3</v>
      </c>
      <c r="AC67">
        <v>2.0999999999999999E-3</v>
      </c>
      <c r="AD67">
        <v>-4.8999999999999998E-3</v>
      </c>
      <c r="AE67">
        <v>2.1399999999999999E-2</v>
      </c>
      <c r="AF67">
        <v>0.15440000000000001</v>
      </c>
      <c r="AG67">
        <v>2.9700000000000001E-2</v>
      </c>
      <c r="AH67">
        <v>4.0800000000000003E-2</v>
      </c>
      <c r="AI67">
        <v>2E-3</v>
      </c>
      <c r="AJ67">
        <v>1E-4</v>
      </c>
      <c r="AK67">
        <v>2.0999999999999999E-3</v>
      </c>
      <c r="AL67">
        <v>2.0000000000000001E-4</v>
      </c>
      <c r="AM67">
        <v>2.0000000000000001E-4</v>
      </c>
      <c r="AN67">
        <v>1.08</v>
      </c>
      <c r="AO67">
        <v>1</v>
      </c>
      <c r="AP67">
        <v>1.01</v>
      </c>
      <c r="AQ67">
        <v>-2.9999999999999997E-4</v>
      </c>
      <c r="AR67">
        <v>1.1999999999999999E-3</v>
      </c>
      <c r="AS67">
        <v>1.1299999999999999E-2</v>
      </c>
      <c r="AT67">
        <v>-5.9999999999999995E-4</v>
      </c>
      <c r="AU67">
        <v>0</v>
      </c>
      <c r="AV67">
        <v>-1E-4</v>
      </c>
      <c r="AW67">
        <v>-2E-3</v>
      </c>
      <c r="AX67">
        <v>1E-4</v>
      </c>
      <c r="AY67">
        <v>-2.0000000000000001E-4</v>
      </c>
      <c r="AZ67">
        <v>0</v>
      </c>
      <c r="BA67">
        <v>-2.0000000000000001E-4</v>
      </c>
      <c r="BB67">
        <v>1.15E-2</v>
      </c>
      <c r="BC67">
        <v>6.1000000000000004E-3</v>
      </c>
      <c r="BD67">
        <v>-2.7000000000000001E-3</v>
      </c>
      <c r="BE67">
        <v>8.6999999999999994E-3</v>
      </c>
      <c r="BF67">
        <v>2.9999999999999997E-4</v>
      </c>
      <c r="BG67">
        <v>3.9600000000000003E-2</v>
      </c>
      <c r="BH67">
        <v>-5.0000000000000001E-4</v>
      </c>
      <c r="BI67">
        <v>-1.6999999999999999E-3</v>
      </c>
      <c r="BJ67">
        <v>2.0999999999999999E-3</v>
      </c>
      <c r="BK67">
        <v>-4.8999999999999998E-3</v>
      </c>
      <c r="BL67">
        <v>2.1399999999999999E-2</v>
      </c>
      <c r="BM67">
        <v>0.15440000000000001</v>
      </c>
      <c r="BN67">
        <v>2.9700000000000001E-2</v>
      </c>
      <c r="BO67">
        <v>4.0800000000000003E-2</v>
      </c>
      <c r="BP67">
        <v>1E-4</v>
      </c>
      <c r="BQ67">
        <v>2.0999999999999999E-3</v>
      </c>
      <c r="BR67">
        <v>2.0000000000000001E-4</v>
      </c>
      <c r="BS67">
        <v>2.0000000000000001E-4</v>
      </c>
    </row>
    <row r="68" spans="1:71" x14ac:dyDescent="0.4">
      <c r="A68" s="1" t="s">
        <v>212</v>
      </c>
      <c r="B68" s="1" t="s">
        <v>189</v>
      </c>
      <c r="C68" s="2">
        <v>45551.655902777777</v>
      </c>
      <c r="J68">
        <v>1E-4</v>
      </c>
      <c r="K68">
        <v>6.4999999999999997E-3</v>
      </c>
      <c r="L68">
        <v>4.5999999999999999E-3</v>
      </c>
      <c r="M68">
        <v>-8.0000000000000004E-4</v>
      </c>
      <c r="N68">
        <v>2.9999999999999997E-4</v>
      </c>
      <c r="O68">
        <v>0</v>
      </c>
      <c r="P68">
        <v>5.4000000000000003E-3</v>
      </c>
      <c r="Q68">
        <v>0</v>
      </c>
      <c r="R68">
        <v>0</v>
      </c>
      <c r="S68">
        <v>-2.9999999999999997E-4</v>
      </c>
      <c r="T68">
        <v>1E-4</v>
      </c>
      <c r="U68">
        <v>1.12E-2</v>
      </c>
      <c r="V68">
        <v>-2.2000000000000001E-3</v>
      </c>
      <c r="W68">
        <v>-2.5000000000000001E-3</v>
      </c>
      <c r="X68">
        <v>1.6500000000000001E-2</v>
      </c>
      <c r="Y68">
        <v>2.0000000000000001E-4</v>
      </c>
      <c r="Z68">
        <v>1.0800000000000001E-2</v>
      </c>
      <c r="AA68">
        <v>1.61E-2</v>
      </c>
      <c r="AB68">
        <v>-1E-4</v>
      </c>
      <c r="AC68">
        <v>7.0000000000000001E-3</v>
      </c>
      <c r="AD68">
        <v>-4.7000000000000002E-3</v>
      </c>
      <c r="AE68">
        <v>2.0299999999999999E-2</v>
      </c>
      <c r="AF68">
        <v>0.13489999999999999</v>
      </c>
      <c r="AG68">
        <v>2.1100000000000001E-2</v>
      </c>
      <c r="AH68">
        <v>5.11E-2</v>
      </c>
      <c r="AI68">
        <v>4.0000000000000002E-4</v>
      </c>
      <c r="AJ68">
        <v>0</v>
      </c>
      <c r="AK68">
        <v>8.0000000000000004E-4</v>
      </c>
      <c r="AL68">
        <v>2.0000000000000001E-4</v>
      </c>
      <c r="AM68">
        <v>2.5999999999999999E-3</v>
      </c>
      <c r="AN68">
        <v>1.07</v>
      </c>
      <c r="AO68">
        <v>1</v>
      </c>
      <c r="AP68">
        <v>1</v>
      </c>
      <c r="AQ68">
        <v>1E-4</v>
      </c>
      <c r="AR68">
        <v>6.4999999999999997E-3</v>
      </c>
      <c r="AS68">
        <v>4.5999999999999999E-3</v>
      </c>
      <c r="AT68">
        <v>-8.0000000000000004E-4</v>
      </c>
      <c r="AU68">
        <v>2.9999999999999997E-4</v>
      </c>
      <c r="AV68">
        <v>0</v>
      </c>
      <c r="AW68">
        <v>5.4000000000000003E-3</v>
      </c>
      <c r="AX68">
        <v>0</v>
      </c>
      <c r="AY68">
        <v>0</v>
      </c>
      <c r="AZ68">
        <v>-2.9999999999999997E-4</v>
      </c>
      <c r="BA68">
        <v>1E-4</v>
      </c>
      <c r="BB68">
        <v>1.12E-2</v>
      </c>
      <c r="BC68">
        <v>-2.2000000000000001E-3</v>
      </c>
      <c r="BD68">
        <v>-2.5000000000000001E-3</v>
      </c>
      <c r="BE68">
        <v>1.6500000000000001E-2</v>
      </c>
      <c r="BF68">
        <v>2.0000000000000001E-4</v>
      </c>
      <c r="BG68">
        <v>1.0800000000000001E-2</v>
      </c>
      <c r="BH68">
        <v>1.61E-2</v>
      </c>
      <c r="BI68">
        <v>-1E-4</v>
      </c>
      <c r="BJ68">
        <v>7.0000000000000001E-3</v>
      </c>
      <c r="BK68">
        <v>-4.7000000000000002E-3</v>
      </c>
      <c r="BL68">
        <v>2.0299999999999999E-2</v>
      </c>
      <c r="BM68">
        <v>0.13489999999999999</v>
      </c>
      <c r="BN68">
        <v>2.1100000000000001E-2</v>
      </c>
      <c r="BO68">
        <v>5.11E-2</v>
      </c>
      <c r="BP68">
        <v>0</v>
      </c>
      <c r="BQ68">
        <v>8.0000000000000004E-4</v>
      </c>
      <c r="BR68">
        <v>2.0000000000000001E-4</v>
      </c>
      <c r="BS68">
        <v>2.5999999999999999E-3</v>
      </c>
    </row>
    <row r="69" spans="1:71" x14ac:dyDescent="0.4">
      <c r="A69" s="1" t="s">
        <v>213</v>
      </c>
      <c r="B69" s="1" t="s">
        <v>189</v>
      </c>
      <c r="C69" s="2">
        <v>45551.657650462963</v>
      </c>
      <c r="J69">
        <v>-1E-4</v>
      </c>
      <c r="K69">
        <v>2.0999999999999999E-3</v>
      </c>
      <c r="L69">
        <v>1.1999999999999999E-3</v>
      </c>
      <c r="M69">
        <v>-2.2000000000000001E-3</v>
      </c>
      <c r="N69">
        <v>-1E-4</v>
      </c>
      <c r="O69">
        <v>-1E-4</v>
      </c>
      <c r="P69">
        <v>6.9199999999999998E-2</v>
      </c>
      <c r="Q69">
        <v>0</v>
      </c>
      <c r="R69">
        <v>-2.0000000000000001E-4</v>
      </c>
      <c r="S69">
        <v>1E-4</v>
      </c>
      <c r="T69">
        <v>9.4999999999999998E-3</v>
      </c>
      <c r="U69">
        <v>9.4999999999999998E-3</v>
      </c>
      <c r="V69">
        <v>4.3E-3</v>
      </c>
      <c r="W69">
        <v>-2.3999999999999998E-3</v>
      </c>
      <c r="X69">
        <v>9.1999999999999998E-3</v>
      </c>
      <c r="Y69">
        <v>8.0000000000000004E-4</v>
      </c>
      <c r="Z69">
        <v>3.8E-3</v>
      </c>
      <c r="AA69">
        <v>1.6999999999999999E-3</v>
      </c>
      <c r="AB69">
        <v>-1.9E-3</v>
      </c>
      <c r="AC69">
        <v>4.1000000000000003E-3</v>
      </c>
      <c r="AD69">
        <v>-3.8E-3</v>
      </c>
      <c r="AE69">
        <v>1.21E-2</v>
      </c>
      <c r="AF69">
        <v>0.1222</v>
      </c>
      <c r="AG69">
        <v>1.4E-2</v>
      </c>
      <c r="AH69">
        <v>3.95E-2</v>
      </c>
      <c r="AI69">
        <v>-8.0000000000000004E-4</v>
      </c>
      <c r="AJ69">
        <v>1E-4</v>
      </c>
      <c r="AK69">
        <v>4.0000000000000002E-4</v>
      </c>
      <c r="AL69">
        <v>-2.0000000000000001E-4</v>
      </c>
      <c r="AM69">
        <v>4.3E-3</v>
      </c>
      <c r="AN69">
        <v>1.08</v>
      </c>
      <c r="AO69">
        <v>1.01</v>
      </c>
      <c r="AP69">
        <v>1.01</v>
      </c>
      <c r="AQ69">
        <v>-1E-4</v>
      </c>
      <c r="AR69">
        <v>2.0999999999999999E-3</v>
      </c>
      <c r="AS69">
        <v>1.1999999999999999E-3</v>
      </c>
      <c r="AT69">
        <v>-2.2000000000000001E-3</v>
      </c>
      <c r="AU69">
        <v>-1E-4</v>
      </c>
      <c r="AV69">
        <v>-1E-4</v>
      </c>
      <c r="AW69">
        <v>6.9199999999999998E-2</v>
      </c>
      <c r="AX69">
        <v>0</v>
      </c>
      <c r="AY69">
        <v>-2.0000000000000001E-4</v>
      </c>
      <c r="AZ69">
        <v>1E-4</v>
      </c>
      <c r="BA69">
        <v>9.4999999999999998E-3</v>
      </c>
      <c r="BB69">
        <v>9.4999999999999998E-3</v>
      </c>
      <c r="BC69">
        <v>4.3E-3</v>
      </c>
      <c r="BD69">
        <v>-2.3999999999999998E-3</v>
      </c>
      <c r="BE69">
        <v>9.1999999999999998E-3</v>
      </c>
      <c r="BF69">
        <v>8.0000000000000004E-4</v>
      </c>
      <c r="BG69">
        <v>3.8E-3</v>
      </c>
      <c r="BH69">
        <v>1.6999999999999999E-3</v>
      </c>
      <c r="BI69">
        <v>-1.9E-3</v>
      </c>
      <c r="BJ69">
        <v>4.1000000000000003E-3</v>
      </c>
      <c r="BK69">
        <v>-3.8E-3</v>
      </c>
      <c r="BL69">
        <v>1.21E-2</v>
      </c>
      <c r="BM69">
        <v>0.1222</v>
      </c>
      <c r="BN69">
        <v>1.4E-2</v>
      </c>
      <c r="BO69">
        <v>3.95E-2</v>
      </c>
      <c r="BP69">
        <v>1E-4</v>
      </c>
      <c r="BQ69">
        <v>4.0000000000000002E-4</v>
      </c>
      <c r="BR69">
        <v>-2.0000000000000001E-4</v>
      </c>
      <c r="BS69">
        <v>4.3E-3</v>
      </c>
    </row>
    <row r="70" spans="1:71" x14ac:dyDescent="0.4">
      <c r="A70" s="1" t="s">
        <v>214</v>
      </c>
      <c r="B70" s="1" t="s">
        <v>189</v>
      </c>
      <c r="C70" s="2">
        <v>45551.659386574072</v>
      </c>
      <c r="J70">
        <v>0.01</v>
      </c>
      <c r="K70">
        <v>0.48420000000000002</v>
      </c>
      <c r="L70">
        <v>0.2424</v>
      </c>
      <c r="M70">
        <v>4.82E-2</v>
      </c>
      <c r="N70">
        <v>0.25750000000000001</v>
      </c>
      <c r="O70">
        <v>4.8800000000000003E-2</v>
      </c>
      <c r="P70">
        <v>0.55559999999999998</v>
      </c>
      <c r="Q70">
        <v>9.7199999999999995E-2</v>
      </c>
      <c r="R70">
        <v>0.50349999999999995</v>
      </c>
      <c r="S70">
        <v>0.24690000000000001</v>
      </c>
      <c r="T70">
        <v>0.24940000000000001</v>
      </c>
      <c r="U70">
        <v>0.50490000000000002</v>
      </c>
      <c r="V70">
        <v>0.46660000000000001</v>
      </c>
      <c r="W70">
        <v>-2.5999999999999999E-3</v>
      </c>
      <c r="X70">
        <v>0.48099999999999998</v>
      </c>
      <c r="Y70">
        <v>0.1007</v>
      </c>
      <c r="Z70">
        <v>9.69E-2</v>
      </c>
      <c r="AA70">
        <v>0.50960000000000005</v>
      </c>
      <c r="AB70">
        <v>0.24260000000000001</v>
      </c>
      <c r="AC70">
        <v>0.1056</v>
      </c>
      <c r="AD70">
        <v>0.25540000000000002</v>
      </c>
      <c r="AE70">
        <v>0.255</v>
      </c>
      <c r="AF70">
        <v>0.24590000000000001</v>
      </c>
      <c r="AG70">
        <v>0.24929999999999999</v>
      </c>
      <c r="AH70">
        <v>0.1389</v>
      </c>
      <c r="AI70">
        <v>9.8500000000000004E-2</v>
      </c>
      <c r="AJ70">
        <v>0.1021</v>
      </c>
      <c r="AK70">
        <v>9.8400000000000001E-2</v>
      </c>
      <c r="AL70">
        <v>0.25180000000000002</v>
      </c>
      <c r="AM70">
        <v>9.5899999999999999E-2</v>
      </c>
      <c r="AN70">
        <v>1.08</v>
      </c>
      <c r="AO70">
        <v>1</v>
      </c>
      <c r="AP70">
        <v>1.02</v>
      </c>
      <c r="AQ70">
        <v>0.01</v>
      </c>
      <c r="AR70">
        <v>0.48420000000000002</v>
      </c>
      <c r="AS70">
        <v>0.2424</v>
      </c>
      <c r="AT70">
        <v>4.82E-2</v>
      </c>
      <c r="AU70">
        <v>0.25750000000000001</v>
      </c>
      <c r="AV70">
        <v>4.8800000000000003E-2</v>
      </c>
      <c r="AW70">
        <v>0.55559999999999998</v>
      </c>
      <c r="AX70">
        <v>9.7199999999999995E-2</v>
      </c>
      <c r="AY70">
        <v>0.50349999999999995</v>
      </c>
      <c r="AZ70">
        <v>0.24690000000000001</v>
      </c>
      <c r="BA70">
        <v>0.24940000000000001</v>
      </c>
      <c r="BB70">
        <v>0.50490000000000002</v>
      </c>
      <c r="BC70">
        <v>0.46660000000000001</v>
      </c>
      <c r="BD70">
        <v>-2.5999999999999999E-3</v>
      </c>
      <c r="BE70">
        <v>0.48099999999999998</v>
      </c>
      <c r="BF70">
        <v>0.1007</v>
      </c>
      <c r="BG70">
        <v>9.69E-2</v>
      </c>
      <c r="BH70">
        <v>0.50960000000000005</v>
      </c>
      <c r="BI70">
        <v>0.24260000000000001</v>
      </c>
      <c r="BJ70">
        <v>0.1056</v>
      </c>
      <c r="BK70">
        <v>0.25540000000000002</v>
      </c>
      <c r="BL70">
        <v>0.2545</v>
      </c>
      <c r="BM70">
        <v>0.24590000000000001</v>
      </c>
      <c r="BN70">
        <v>0.2492</v>
      </c>
      <c r="BO70">
        <v>0.1389</v>
      </c>
      <c r="BP70">
        <v>0.1021</v>
      </c>
      <c r="BQ70">
        <v>9.8400000000000001E-2</v>
      </c>
      <c r="BR70">
        <v>0.25169999999999998</v>
      </c>
      <c r="BS70">
        <v>9.5899999999999999E-2</v>
      </c>
    </row>
    <row r="71" spans="1:71" x14ac:dyDescent="0.4">
      <c r="A71" s="1" t="s">
        <v>215</v>
      </c>
      <c r="B71" s="1" t="s">
        <v>189</v>
      </c>
      <c r="C71" s="2">
        <v>45551.661296296297</v>
      </c>
      <c r="J71">
        <v>-5.0000000000000001E-4</v>
      </c>
      <c r="K71">
        <v>9.9260000000000002</v>
      </c>
      <c r="L71">
        <v>2.3E-3</v>
      </c>
      <c r="M71">
        <v>4.1399999999999999E-2</v>
      </c>
      <c r="N71">
        <v>5.0000000000000001E-4</v>
      </c>
      <c r="O71">
        <v>-1E-4</v>
      </c>
      <c r="P71">
        <v>0.41510000000000002</v>
      </c>
      <c r="Q71">
        <v>3.2000000000000002E-3</v>
      </c>
      <c r="R71">
        <v>4.7999999999999996E-3</v>
      </c>
      <c r="S71">
        <v>0.06</v>
      </c>
      <c r="T71">
        <v>4.7000000000000002E-3</v>
      </c>
      <c r="U71">
        <v>250.95910000000001</v>
      </c>
      <c r="V71">
        <v>8.9999999999999998E-4</v>
      </c>
      <c r="W71">
        <v>2.7300000000000001E-2</v>
      </c>
      <c r="X71">
        <v>1.7204999999999999</v>
      </c>
      <c r="Y71">
        <v>1.8660000000000001</v>
      </c>
      <c r="Z71">
        <v>5.4000000000000003E-3</v>
      </c>
      <c r="AA71">
        <v>7.6280999999999999</v>
      </c>
      <c r="AB71">
        <v>1.3942000000000001</v>
      </c>
      <c r="AC71">
        <v>0.34279999999999999</v>
      </c>
      <c r="AD71">
        <v>2.8999999999999998E-3</v>
      </c>
      <c r="AE71">
        <v>125.1968</v>
      </c>
      <c r="AF71">
        <v>0.1045</v>
      </c>
      <c r="AG71">
        <v>5.8999999999999999E-3</v>
      </c>
      <c r="AH71">
        <v>0.14749999999999999</v>
      </c>
      <c r="AI71">
        <v>5.1000000000000004E-3</v>
      </c>
      <c r="AJ71">
        <v>8.0000000000000004E-4</v>
      </c>
      <c r="AK71">
        <v>0.22420000000000001</v>
      </c>
      <c r="AL71">
        <v>1.5800000000000002E-2</v>
      </c>
      <c r="AM71">
        <v>0.83699999999999997</v>
      </c>
      <c r="AN71">
        <v>1.08</v>
      </c>
      <c r="AO71">
        <v>1</v>
      </c>
      <c r="AP71">
        <v>1.01</v>
      </c>
      <c r="AQ71">
        <v>-5.9999999999999995E-4</v>
      </c>
      <c r="AR71">
        <v>9.9260000000000002</v>
      </c>
      <c r="AS71">
        <v>2.3E-3</v>
      </c>
      <c r="AT71">
        <v>4.1399999999999999E-2</v>
      </c>
      <c r="AU71">
        <v>5.0000000000000001E-4</v>
      </c>
      <c r="AV71">
        <v>-1E-4</v>
      </c>
      <c r="AW71">
        <v>0.41510000000000002</v>
      </c>
      <c r="AX71">
        <v>-5.9999999999999995E-4</v>
      </c>
      <c r="AY71">
        <v>1E-3</v>
      </c>
      <c r="AZ71">
        <v>5.9499999999999997E-2</v>
      </c>
      <c r="BA71">
        <v>7.4000000000000003E-3</v>
      </c>
      <c r="BB71">
        <v>250.95910000000001</v>
      </c>
      <c r="BC71">
        <v>8.9999999999999998E-4</v>
      </c>
      <c r="BD71">
        <v>2.7300000000000001E-2</v>
      </c>
      <c r="BE71">
        <v>1.6778</v>
      </c>
      <c r="BF71">
        <v>1.8660000000000001</v>
      </c>
      <c r="BG71">
        <v>5.4000000000000003E-3</v>
      </c>
      <c r="BH71">
        <v>7.6280999999999999</v>
      </c>
      <c r="BI71">
        <v>1.3942000000000001</v>
      </c>
      <c r="BJ71">
        <v>0.33900000000000002</v>
      </c>
      <c r="BK71">
        <v>-1.9E-3</v>
      </c>
      <c r="BL71">
        <v>125.1867</v>
      </c>
      <c r="BM71">
        <v>0.107</v>
      </c>
      <c r="BN71">
        <v>2.0000000000000001E-4</v>
      </c>
      <c r="BO71">
        <v>0.14680000000000001</v>
      </c>
      <c r="BP71">
        <v>8.0000000000000004E-4</v>
      </c>
      <c r="BQ71">
        <v>0.22420000000000001</v>
      </c>
      <c r="BR71">
        <v>1.41E-2</v>
      </c>
      <c r="BS71">
        <v>0.83699999999999997</v>
      </c>
    </row>
    <row r="72" spans="1:71" x14ac:dyDescent="0.4">
      <c r="A72" s="1" t="s">
        <v>216</v>
      </c>
      <c r="B72" s="1" t="s">
        <v>189</v>
      </c>
      <c r="C72" s="2">
        <v>45551.663032407407</v>
      </c>
      <c r="J72">
        <v>-2.9999999999999997E-4</v>
      </c>
      <c r="K72">
        <v>10.133800000000001</v>
      </c>
      <c r="L72">
        <v>8.9999999999999998E-4</v>
      </c>
      <c r="M72">
        <v>4.1799999999999997E-2</v>
      </c>
      <c r="N72">
        <v>5.0000000000000001E-4</v>
      </c>
      <c r="O72">
        <v>-1E-4</v>
      </c>
      <c r="P72">
        <v>0.41520000000000001</v>
      </c>
      <c r="Q72">
        <v>3.5000000000000001E-3</v>
      </c>
      <c r="R72">
        <v>5.7999999999999996E-3</v>
      </c>
      <c r="S72">
        <v>6.0699999999999997E-2</v>
      </c>
      <c r="T72">
        <v>4.1999999999999997E-3</v>
      </c>
      <c r="U72">
        <v>254.56829999999999</v>
      </c>
      <c r="V72">
        <v>1.32E-2</v>
      </c>
      <c r="W72">
        <v>2.76E-2</v>
      </c>
      <c r="X72">
        <v>1.7453000000000001</v>
      </c>
      <c r="Y72">
        <v>1.8835999999999999</v>
      </c>
      <c r="Z72">
        <v>4.1000000000000003E-3</v>
      </c>
      <c r="AA72">
        <v>7.7344999999999997</v>
      </c>
      <c r="AB72">
        <v>1.4202999999999999</v>
      </c>
      <c r="AC72">
        <v>0.3473</v>
      </c>
      <c r="AD72">
        <v>5.8999999999999999E-3</v>
      </c>
      <c r="AE72">
        <v>127.34059999999999</v>
      </c>
      <c r="AF72">
        <v>0.11940000000000001</v>
      </c>
      <c r="AG72">
        <v>3.0000000000000001E-3</v>
      </c>
      <c r="AH72">
        <v>0.15140000000000001</v>
      </c>
      <c r="AI72">
        <v>4.4000000000000003E-3</v>
      </c>
      <c r="AJ72">
        <v>8.0000000000000004E-4</v>
      </c>
      <c r="AK72">
        <v>0.22559999999999999</v>
      </c>
      <c r="AL72">
        <v>1.2200000000000001E-2</v>
      </c>
      <c r="AM72">
        <v>0.85880000000000001</v>
      </c>
      <c r="AN72">
        <v>1.07</v>
      </c>
      <c r="AO72">
        <v>1</v>
      </c>
      <c r="AP72">
        <v>1.01</v>
      </c>
      <c r="AQ72">
        <v>-5.0000000000000001E-4</v>
      </c>
      <c r="AR72">
        <v>10.133800000000001</v>
      </c>
      <c r="AS72">
        <v>8.9999999999999998E-4</v>
      </c>
      <c r="AT72">
        <v>4.1799999999999997E-2</v>
      </c>
      <c r="AU72">
        <v>5.0000000000000001E-4</v>
      </c>
      <c r="AV72">
        <v>-1E-4</v>
      </c>
      <c r="AW72">
        <v>0.41520000000000001</v>
      </c>
      <c r="AX72">
        <v>-4.0000000000000002E-4</v>
      </c>
      <c r="AY72">
        <v>1.9E-3</v>
      </c>
      <c r="AZ72">
        <v>6.0199999999999997E-2</v>
      </c>
      <c r="BA72">
        <v>7.0000000000000001E-3</v>
      </c>
      <c r="BB72">
        <v>254.56829999999999</v>
      </c>
      <c r="BC72">
        <v>1.32E-2</v>
      </c>
      <c r="BD72">
        <v>2.76E-2</v>
      </c>
      <c r="BE72">
        <v>1.702</v>
      </c>
      <c r="BF72">
        <v>1.8835999999999999</v>
      </c>
      <c r="BG72">
        <v>4.1000000000000003E-3</v>
      </c>
      <c r="BH72">
        <v>7.7344999999999997</v>
      </c>
      <c r="BI72">
        <v>1.4202999999999999</v>
      </c>
      <c r="BJ72">
        <v>0.34350000000000003</v>
      </c>
      <c r="BK72">
        <v>1.1000000000000001E-3</v>
      </c>
      <c r="BL72">
        <v>127.3304</v>
      </c>
      <c r="BM72">
        <v>0.12189999999999999</v>
      </c>
      <c r="BN72">
        <v>-2.8E-3</v>
      </c>
      <c r="BO72">
        <v>0.1507</v>
      </c>
      <c r="BP72">
        <v>8.0000000000000004E-4</v>
      </c>
      <c r="BQ72">
        <v>0.22559999999999999</v>
      </c>
      <c r="BR72">
        <v>1.04E-2</v>
      </c>
      <c r="BS72">
        <v>0.85880000000000001</v>
      </c>
    </row>
    <row r="73" spans="1:71" x14ac:dyDescent="0.4">
      <c r="A73" s="1" t="s">
        <v>217</v>
      </c>
      <c r="B73" s="1" t="s">
        <v>189</v>
      </c>
      <c r="C73" s="2">
        <v>45551.664780092593</v>
      </c>
      <c r="J73">
        <v>8.8000000000000005E-3</v>
      </c>
      <c r="K73">
        <v>9.0597999999999992</v>
      </c>
      <c r="L73">
        <v>0.24740000000000001</v>
      </c>
      <c r="M73">
        <v>8.5599999999999996E-2</v>
      </c>
      <c r="N73">
        <v>0.25590000000000002</v>
      </c>
      <c r="O73">
        <v>5.0099999999999999E-2</v>
      </c>
      <c r="P73">
        <v>0.84909999999999997</v>
      </c>
      <c r="Q73">
        <v>0.1004</v>
      </c>
      <c r="R73">
        <v>0.44550000000000001</v>
      </c>
      <c r="S73">
        <v>0.29780000000000001</v>
      </c>
      <c r="T73">
        <v>0.2616</v>
      </c>
      <c r="U73">
        <v>226.1028</v>
      </c>
      <c r="V73">
        <v>0.50309999999999999</v>
      </c>
      <c r="W73">
        <v>2.46E-2</v>
      </c>
      <c r="X73">
        <v>2.0337000000000001</v>
      </c>
      <c r="Y73">
        <v>1.7875000000000001</v>
      </c>
      <c r="Z73">
        <v>9.8400000000000001E-2</v>
      </c>
      <c r="AA73">
        <v>7.4718999999999998</v>
      </c>
      <c r="AB73">
        <v>1.4852000000000001</v>
      </c>
      <c r="AC73">
        <v>0.4037</v>
      </c>
      <c r="AD73">
        <v>0.26250000000000001</v>
      </c>
      <c r="AE73">
        <v>113.1039</v>
      </c>
      <c r="AF73">
        <v>0.28739999999999999</v>
      </c>
      <c r="AG73">
        <v>0.2286</v>
      </c>
      <c r="AH73">
        <v>0.24729999999999999</v>
      </c>
      <c r="AI73">
        <v>0.1017</v>
      </c>
      <c r="AJ73">
        <v>0.10249999999999999</v>
      </c>
      <c r="AK73">
        <v>0.2923</v>
      </c>
      <c r="AL73">
        <v>0.26740000000000003</v>
      </c>
      <c r="AM73">
        <v>0.82210000000000005</v>
      </c>
      <c r="AN73">
        <v>1.07</v>
      </c>
      <c r="AO73">
        <v>0.99</v>
      </c>
      <c r="AP73">
        <v>1</v>
      </c>
      <c r="AQ73">
        <v>8.6E-3</v>
      </c>
      <c r="AR73">
        <v>9.0597999999999992</v>
      </c>
      <c r="AS73">
        <v>0.24740000000000001</v>
      </c>
      <c r="AT73">
        <v>8.5599999999999996E-2</v>
      </c>
      <c r="AU73">
        <v>0.25590000000000002</v>
      </c>
      <c r="AV73">
        <v>5.0099999999999999E-2</v>
      </c>
      <c r="AW73">
        <v>0.84909999999999997</v>
      </c>
      <c r="AX73">
        <v>9.7000000000000003E-2</v>
      </c>
      <c r="AY73">
        <v>0.44209999999999999</v>
      </c>
      <c r="AZ73">
        <v>0.29730000000000001</v>
      </c>
      <c r="BA73">
        <v>0.26400000000000001</v>
      </c>
      <c r="BB73">
        <v>226.1028</v>
      </c>
      <c r="BC73">
        <v>0.50309999999999999</v>
      </c>
      <c r="BD73">
        <v>2.46E-2</v>
      </c>
      <c r="BE73">
        <v>1.9952000000000001</v>
      </c>
      <c r="BF73">
        <v>1.7875000000000001</v>
      </c>
      <c r="BG73">
        <v>9.8400000000000001E-2</v>
      </c>
      <c r="BH73">
        <v>7.4718999999999998</v>
      </c>
      <c r="BI73">
        <v>1.4852000000000001</v>
      </c>
      <c r="BJ73">
        <v>0.40039999999999998</v>
      </c>
      <c r="BK73">
        <v>0.25819999999999999</v>
      </c>
      <c r="BL73">
        <v>113.0942</v>
      </c>
      <c r="BM73">
        <v>0.28970000000000001</v>
      </c>
      <c r="BN73">
        <v>0.2235</v>
      </c>
      <c r="BO73">
        <v>0.24660000000000001</v>
      </c>
      <c r="BP73">
        <v>0.10249999999999999</v>
      </c>
      <c r="BQ73">
        <v>0.2923</v>
      </c>
      <c r="BR73">
        <v>0.26569999999999999</v>
      </c>
      <c r="BS73">
        <v>0.82210000000000005</v>
      </c>
    </row>
    <row r="74" spans="1:71" x14ac:dyDescent="0.4">
      <c r="A74" s="1" t="s">
        <v>218</v>
      </c>
      <c r="B74" s="1" t="s">
        <v>189</v>
      </c>
      <c r="C74" s="2">
        <v>45551.666516203702</v>
      </c>
      <c r="J74">
        <v>8.9999999999999993E-3</v>
      </c>
      <c r="K74">
        <v>9.0013000000000005</v>
      </c>
      <c r="L74">
        <v>0.2404</v>
      </c>
      <c r="M74">
        <v>8.5099999999999995E-2</v>
      </c>
      <c r="N74">
        <v>0.25380000000000003</v>
      </c>
      <c r="O74">
        <v>4.9500000000000002E-2</v>
      </c>
      <c r="P74">
        <v>0.84040000000000004</v>
      </c>
      <c r="Q74">
        <v>9.9699999999999997E-2</v>
      </c>
      <c r="R74">
        <v>0.43180000000000002</v>
      </c>
      <c r="S74">
        <v>0.29520000000000002</v>
      </c>
      <c r="T74">
        <v>0.25979999999999998</v>
      </c>
      <c r="U74">
        <v>223.52199999999999</v>
      </c>
      <c r="V74">
        <v>0.50329999999999997</v>
      </c>
      <c r="W74">
        <v>2.4400000000000002E-2</v>
      </c>
      <c r="X74">
        <v>2.0156999999999998</v>
      </c>
      <c r="Y74">
        <v>1.7773000000000001</v>
      </c>
      <c r="Z74">
        <v>9.9500000000000005E-2</v>
      </c>
      <c r="AA74">
        <v>7.4074999999999998</v>
      </c>
      <c r="AB74">
        <v>1.4732000000000001</v>
      </c>
      <c r="AC74">
        <v>0.40500000000000003</v>
      </c>
      <c r="AD74">
        <v>0.25869999999999999</v>
      </c>
      <c r="AE74">
        <v>112.3233</v>
      </c>
      <c r="AF74">
        <v>0.28910000000000002</v>
      </c>
      <c r="AG74">
        <v>0.2276</v>
      </c>
      <c r="AH74">
        <v>0.24429999999999999</v>
      </c>
      <c r="AI74">
        <v>0.1011</v>
      </c>
      <c r="AJ74">
        <v>0.1017</v>
      </c>
      <c r="AK74">
        <v>0.29060000000000002</v>
      </c>
      <c r="AL74">
        <v>0.26500000000000001</v>
      </c>
      <c r="AM74">
        <v>0.81620000000000004</v>
      </c>
      <c r="AN74">
        <v>1.08</v>
      </c>
      <c r="AO74">
        <v>1</v>
      </c>
      <c r="AP74">
        <v>1</v>
      </c>
      <c r="AQ74">
        <v>8.8000000000000005E-3</v>
      </c>
      <c r="AR74">
        <v>9.0013000000000005</v>
      </c>
      <c r="AS74">
        <v>0.2404</v>
      </c>
      <c r="AT74">
        <v>8.5099999999999995E-2</v>
      </c>
      <c r="AU74">
        <v>0.25380000000000003</v>
      </c>
      <c r="AV74">
        <v>4.9500000000000002E-2</v>
      </c>
      <c r="AW74">
        <v>0.84040000000000004</v>
      </c>
      <c r="AX74">
        <v>9.64E-2</v>
      </c>
      <c r="AY74">
        <v>0.42830000000000001</v>
      </c>
      <c r="AZ74">
        <v>0.29470000000000002</v>
      </c>
      <c r="BA74">
        <v>0.26229999999999998</v>
      </c>
      <c r="BB74">
        <v>223.52199999999999</v>
      </c>
      <c r="BC74">
        <v>0.50329999999999997</v>
      </c>
      <c r="BD74">
        <v>2.4400000000000002E-2</v>
      </c>
      <c r="BE74">
        <v>1.9777</v>
      </c>
      <c r="BF74">
        <v>1.7773000000000001</v>
      </c>
      <c r="BG74">
        <v>9.9500000000000005E-2</v>
      </c>
      <c r="BH74">
        <v>7.4074999999999998</v>
      </c>
      <c r="BI74">
        <v>1.4732000000000001</v>
      </c>
      <c r="BJ74">
        <v>0.4017</v>
      </c>
      <c r="BK74">
        <v>0.2545</v>
      </c>
      <c r="BL74">
        <v>112.3137</v>
      </c>
      <c r="BM74">
        <v>0.29139999999999999</v>
      </c>
      <c r="BN74">
        <v>0.2225</v>
      </c>
      <c r="BO74">
        <v>0.24360000000000001</v>
      </c>
      <c r="BP74">
        <v>0.1017</v>
      </c>
      <c r="BQ74">
        <v>0.29060000000000002</v>
      </c>
      <c r="BR74">
        <v>0.26340000000000002</v>
      </c>
      <c r="BS74">
        <v>0.81620000000000004</v>
      </c>
    </row>
    <row r="75" spans="1:71" x14ac:dyDescent="0.4">
      <c r="A75" s="1" t="s">
        <v>137</v>
      </c>
      <c r="B75" s="1" t="s">
        <v>120</v>
      </c>
      <c r="C75" s="2">
        <v>45551.668263888889</v>
      </c>
      <c r="J75">
        <v>-1E-4</v>
      </c>
      <c r="K75">
        <v>-5.0000000000000001E-4</v>
      </c>
      <c r="L75">
        <v>-5.0000000000000001E-4</v>
      </c>
      <c r="M75">
        <v>-2.7000000000000001E-3</v>
      </c>
      <c r="N75">
        <v>0</v>
      </c>
      <c r="O75">
        <v>-1E-4</v>
      </c>
      <c r="P75">
        <v>2.5000000000000001E-3</v>
      </c>
      <c r="Q75">
        <v>-1E-4</v>
      </c>
      <c r="R75">
        <v>-1E-4</v>
      </c>
      <c r="S75">
        <v>-2.0000000000000001E-4</v>
      </c>
      <c r="T75">
        <v>1E-4</v>
      </c>
      <c r="U75">
        <v>8.3000000000000001E-3</v>
      </c>
      <c r="V75">
        <v>-4.4999999999999997E-3</v>
      </c>
      <c r="W75">
        <v>-2.5000000000000001E-3</v>
      </c>
      <c r="X75">
        <v>9.1000000000000004E-3</v>
      </c>
      <c r="Y75">
        <v>4.0000000000000002E-4</v>
      </c>
      <c r="Z75">
        <v>2.3E-3</v>
      </c>
      <c r="AA75">
        <v>5.0000000000000001E-4</v>
      </c>
      <c r="AB75">
        <v>-8.9999999999999998E-4</v>
      </c>
      <c r="AC75">
        <v>2.0999999999999999E-3</v>
      </c>
      <c r="AD75">
        <v>-3.0999999999999999E-3</v>
      </c>
      <c r="AE75">
        <v>1.0999999999999999E-2</v>
      </c>
      <c r="AF75">
        <v>0.1363</v>
      </c>
      <c r="AG75">
        <v>1.18E-2</v>
      </c>
      <c r="AH75">
        <v>3.9699999999999999E-2</v>
      </c>
      <c r="AI75">
        <v>4.0000000000000002E-4</v>
      </c>
      <c r="AJ75">
        <v>0</v>
      </c>
      <c r="AK75">
        <v>1E-4</v>
      </c>
      <c r="AL75">
        <v>-2.0000000000000001E-4</v>
      </c>
      <c r="AM75">
        <v>-2.0000000000000001E-4</v>
      </c>
      <c r="AN75">
        <v>1.08</v>
      </c>
      <c r="AO75">
        <v>1.01</v>
      </c>
      <c r="AP75">
        <v>1.01</v>
      </c>
      <c r="AQ75">
        <v>-1E-4</v>
      </c>
      <c r="AR75">
        <v>-5.0000000000000001E-4</v>
      </c>
      <c r="AS75">
        <v>-5.0000000000000001E-4</v>
      </c>
      <c r="AT75">
        <v>-2.7000000000000001E-3</v>
      </c>
      <c r="AU75">
        <v>0</v>
      </c>
      <c r="AV75">
        <v>-1E-4</v>
      </c>
      <c r="AW75">
        <v>2.5000000000000001E-3</v>
      </c>
      <c r="AX75">
        <v>-1E-4</v>
      </c>
      <c r="AY75">
        <v>-1E-4</v>
      </c>
      <c r="AZ75">
        <v>-2.0000000000000001E-4</v>
      </c>
      <c r="BA75">
        <v>1E-4</v>
      </c>
      <c r="BB75">
        <v>8.3000000000000001E-3</v>
      </c>
      <c r="BC75">
        <v>-4.4999999999999997E-3</v>
      </c>
      <c r="BD75">
        <v>-2.5000000000000001E-3</v>
      </c>
      <c r="BE75">
        <v>9.1000000000000004E-3</v>
      </c>
      <c r="BF75">
        <v>4.0000000000000002E-4</v>
      </c>
      <c r="BG75">
        <v>2.3E-3</v>
      </c>
      <c r="BH75">
        <v>5.0000000000000001E-4</v>
      </c>
      <c r="BI75">
        <v>-8.9999999999999998E-4</v>
      </c>
      <c r="BJ75">
        <v>2.0999999999999999E-3</v>
      </c>
      <c r="BK75">
        <v>-3.0999999999999999E-3</v>
      </c>
      <c r="BL75">
        <v>1.0999999999999999E-2</v>
      </c>
      <c r="BM75">
        <v>0.1363</v>
      </c>
      <c r="BN75">
        <v>1.18E-2</v>
      </c>
      <c r="BO75">
        <v>3.9699999999999999E-2</v>
      </c>
      <c r="BP75">
        <v>0</v>
      </c>
      <c r="BQ75">
        <v>1E-4</v>
      </c>
      <c r="BR75">
        <v>-2.0000000000000001E-4</v>
      </c>
      <c r="BS75">
        <v>-2.0000000000000001E-4</v>
      </c>
    </row>
    <row r="76" spans="1:71" x14ac:dyDescent="0.4">
      <c r="A76" s="1" t="s">
        <v>188</v>
      </c>
      <c r="B76" s="1" t="s">
        <v>120</v>
      </c>
      <c r="C76" s="2">
        <v>45551.67</v>
      </c>
      <c r="J76">
        <v>4.9861000000000004</v>
      </c>
      <c r="K76">
        <v>4.9762000000000004</v>
      </c>
      <c r="L76">
        <v>4.9930000000000003</v>
      </c>
      <c r="M76">
        <v>4.9644000000000004</v>
      </c>
      <c r="N76">
        <v>5.0659999999999998</v>
      </c>
      <c r="O76">
        <v>4.9907000000000004</v>
      </c>
      <c r="P76">
        <v>4.9074999999999998</v>
      </c>
      <c r="Q76">
        <v>4.8468999999999998</v>
      </c>
      <c r="R76">
        <v>4.9859999999999998</v>
      </c>
      <c r="S76">
        <v>4.907</v>
      </c>
      <c r="T76">
        <v>5.0109000000000004</v>
      </c>
      <c r="U76">
        <v>5.0163000000000002</v>
      </c>
      <c r="V76">
        <v>5.0064000000000002</v>
      </c>
      <c r="W76">
        <v>5.0822000000000003</v>
      </c>
      <c r="X76">
        <v>4.7443</v>
      </c>
      <c r="Y76">
        <v>4.9687999999999999</v>
      </c>
      <c r="Z76">
        <v>5.1708999999999996</v>
      </c>
      <c r="AA76">
        <v>5.0045999999999999</v>
      </c>
      <c r="AB76">
        <v>4.8941999999999997</v>
      </c>
      <c r="AC76">
        <v>5.0949999999999998</v>
      </c>
      <c r="AD76">
        <v>5.1965000000000003</v>
      </c>
      <c r="AE76">
        <v>4.9870999999999999</v>
      </c>
      <c r="AF76">
        <v>4.6234999999999999</v>
      </c>
      <c r="AG76">
        <v>4.9840999999999998</v>
      </c>
      <c r="AH76">
        <v>4.9413999999999998</v>
      </c>
      <c r="AI76">
        <v>4.9351000000000003</v>
      </c>
      <c r="AJ76">
        <v>5.0144000000000002</v>
      </c>
      <c r="AK76">
        <v>4.8747999999999996</v>
      </c>
      <c r="AL76">
        <v>4.9793000000000003</v>
      </c>
      <c r="AM76">
        <v>4.8179999999999996</v>
      </c>
      <c r="AN76">
        <v>1.08</v>
      </c>
      <c r="AO76">
        <v>0.99</v>
      </c>
      <c r="AP76">
        <v>1</v>
      </c>
      <c r="AQ76">
        <v>4.9855999999999998</v>
      </c>
      <c r="AR76">
        <v>4.9762000000000004</v>
      </c>
      <c r="AS76">
        <v>4.9930000000000003</v>
      </c>
      <c r="AT76">
        <v>4.9644000000000004</v>
      </c>
      <c r="AU76">
        <v>5.0659999999999998</v>
      </c>
      <c r="AV76">
        <v>4.9907000000000004</v>
      </c>
      <c r="AW76">
        <v>4.9074999999999998</v>
      </c>
      <c r="AX76">
        <v>4.8468</v>
      </c>
      <c r="AY76">
        <v>4.9856999999999996</v>
      </c>
      <c r="AZ76">
        <v>4.9055999999999997</v>
      </c>
      <c r="BA76">
        <v>5.0109000000000004</v>
      </c>
      <c r="BB76">
        <v>5.0163000000000002</v>
      </c>
      <c r="BC76">
        <v>5.0064000000000002</v>
      </c>
      <c r="BD76">
        <v>5.0822000000000003</v>
      </c>
      <c r="BE76">
        <v>4.7434000000000003</v>
      </c>
      <c r="BF76">
        <v>4.9687999999999999</v>
      </c>
      <c r="BG76">
        <v>5.1708999999999996</v>
      </c>
      <c r="BH76">
        <v>5.0045999999999999</v>
      </c>
      <c r="BI76">
        <v>4.8941999999999997</v>
      </c>
      <c r="BJ76">
        <v>5.0949</v>
      </c>
      <c r="BK76">
        <v>5.1957000000000004</v>
      </c>
      <c r="BL76">
        <v>4.9602000000000004</v>
      </c>
      <c r="BM76">
        <v>4.6235999999999997</v>
      </c>
      <c r="BN76">
        <v>4.9812000000000003</v>
      </c>
      <c r="BO76">
        <v>4.9394999999999998</v>
      </c>
      <c r="BP76">
        <v>5.0144000000000002</v>
      </c>
      <c r="BQ76">
        <v>4.8747999999999996</v>
      </c>
      <c r="BR76">
        <v>4.9748000000000001</v>
      </c>
      <c r="BS76">
        <v>4.8179999999999996</v>
      </c>
    </row>
    <row r="77" spans="1:71" x14ac:dyDescent="0.4">
      <c r="A77" s="1" t="s">
        <v>185</v>
      </c>
      <c r="B77" s="1" t="s">
        <v>120</v>
      </c>
      <c r="C77" s="2">
        <v>45551.671724537038</v>
      </c>
      <c r="J77">
        <v>-2.9999999999999997E-4</v>
      </c>
      <c r="K77">
        <v>0</v>
      </c>
      <c r="L77">
        <v>1.41E-2</v>
      </c>
      <c r="M77">
        <v>-5.0000000000000001E-4</v>
      </c>
      <c r="N77">
        <v>-1E-4</v>
      </c>
      <c r="O77">
        <v>2.0000000000000001E-4</v>
      </c>
      <c r="P77">
        <v>-2.2000000000000001E-3</v>
      </c>
      <c r="Q77">
        <v>0</v>
      </c>
      <c r="R77">
        <v>-2.0000000000000001E-4</v>
      </c>
      <c r="S77">
        <v>-2.0000000000000001E-4</v>
      </c>
      <c r="T77">
        <v>0</v>
      </c>
      <c r="U77">
        <v>2.5000000000000001E-3</v>
      </c>
      <c r="V77">
        <v>-4.5999999999999999E-3</v>
      </c>
      <c r="W77">
        <v>-2.5000000000000001E-3</v>
      </c>
      <c r="X77">
        <v>9.1000000000000004E-3</v>
      </c>
      <c r="Y77">
        <v>0</v>
      </c>
      <c r="Z77">
        <v>4.41E-2</v>
      </c>
      <c r="AA77">
        <v>-4.0000000000000002E-4</v>
      </c>
      <c r="AB77">
        <v>-1.1999999999999999E-3</v>
      </c>
      <c r="AC77">
        <v>-1E-4</v>
      </c>
      <c r="AD77">
        <v>-4.1000000000000003E-3</v>
      </c>
      <c r="AE77">
        <v>8.3999999999999995E-3</v>
      </c>
      <c r="AF77">
        <v>0.1721</v>
      </c>
      <c r="AG77">
        <v>2.92E-2</v>
      </c>
      <c r="AH77">
        <v>4.0599999999999997E-2</v>
      </c>
      <c r="AI77">
        <v>8.9999999999999998E-4</v>
      </c>
      <c r="AJ77">
        <v>1E-4</v>
      </c>
      <c r="AK77">
        <v>1.6999999999999999E-3</v>
      </c>
      <c r="AL77">
        <v>1E-4</v>
      </c>
      <c r="AM77">
        <v>0</v>
      </c>
      <c r="AN77">
        <v>1.07</v>
      </c>
      <c r="AO77">
        <v>1.02</v>
      </c>
      <c r="AP77">
        <v>1.02</v>
      </c>
      <c r="AQ77">
        <v>-2.9999999999999997E-4</v>
      </c>
      <c r="AR77">
        <v>0</v>
      </c>
      <c r="AS77">
        <v>1.41E-2</v>
      </c>
      <c r="AT77">
        <v>-5.0000000000000001E-4</v>
      </c>
      <c r="AU77">
        <v>-1E-4</v>
      </c>
      <c r="AV77">
        <v>2.0000000000000001E-4</v>
      </c>
      <c r="AW77">
        <v>-2.2000000000000001E-3</v>
      </c>
      <c r="AX77">
        <v>0</v>
      </c>
      <c r="AY77">
        <v>-2.0000000000000001E-4</v>
      </c>
      <c r="AZ77">
        <v>-2.0000000000000001E-4</v>
      </c>
      <c r="BA77">
        <v>0</v>
      </c>
      <c r="BB77">
        <v>2.5000000000000001E-3</v>
      </c>
      <c r="BC77">
        <v>-4.5999999999999999E-3</v>
      </c>
      <c r="BD77">
        <v>-2.5000000000000001E-3</v>
      </c>
      <c r="BE77">
        <v>9.1000000000000004E-3</v>
      </c>
      <c r="BF77">
        <v>0</v>
      </c>
      <c r="BG77">
        <v>4.41E-2</v>
      </c>
      <c r="BH77">
        <v>-4.0000000000000002E-4</v>
      </c>
      <c r="BI77">
        <v>-1.1999999999999999E-3</v>
      </c>
      <c r="BJ77">
        <v>-1E-4</v>
      </c>
      <c r="BK77">
        <v>-4.1000000000000003E-3</v>
      </c>
      <c r="BL77">
        <v>8.3999999999999995E-3</v>
      </c>
      <c r="BM77">
        <v>0.1721</v>
      </c>
      <c r="BN77">
        <v>2.92E-2</v>
      </c>
      <c r="BO77">
        <v>4.0599999999999997E-2</v>
      </c>
      <c r="BP77">
        <v>1E-4</v>
      </c>
      <c r="BQ77">
        <v>1.6999999999999999E-3</v>
      </c>
      <c r="BR77">
        <v>1E-4</v>
      </c>
      <c r="BS77">
        <v>0</v>
      </c>
    </row>
    <row r="78" spans="1:71" x14ac:dyDescent="0.4">
      <c r="A78" s="1" t="s">
        <v>219</v>
      </c>
      <c r="B78" s="1" t="s">
        <v>189</v>
      </c>
      <c r="C78" s="2">
        <v>45551.673472222225</v>
      </c>
      <c r="J78">
        <v>-2.0000000000000001E-4</v>
      </c>
      <c r="K78">
        <v>2.0000000000000001E-4</v>
      </c>
      <c r="L78">
        <v>2.8E-3</v>
      </c>
      <c r="M78">
        <v>-2E-3</v>
      </c>
      <c r="N78">
        <v>-2.0000000000000001E-4</v>
      </c>
      <c r="O78">
        <v>-1E-4</v>
      </c>
      <c r="P78">
        <v>-4.0000000000000002E-4</v>
      </c>
      <c r="Q78">
        <v>0</v>
      </c>
      <c r="R78">
        <v>0</v>
      </c>
      <c r="S78">
        <v>-1E-4</v>
      </c>
      <c r="T78">
        <v>-1E-4</v>
      </c>
      <c r="U78">
        <v>-5.9999999999999995E-4</v>
      </c>
      <c r="V78">
        <v>-5.9999999999999995E-4</v>
      </c>
      <c r="W78">
        <v>-2.8E-3</v>
      </c>
      <c r="X78">
        <v>8.8999999999999999E-3</v>
      </c>
      <c r="Y78">
        <v>2.9999999999999997E-4</v>
      </c>
      <c r="Z78">
        <v>9.9000000000000008E-3</v>
      </c>
      <c r="AA78">
        <v>5.9999999999999995E-4</v>
      </c>
      <c r="AB78">
        <v>-8.0000000000000004E-4</v>
      </c>
      <c r="AC78">
        <v>2.8999999999999998E-3</v>
      </c>
      <c r="AD78">
        <v>-3.8E-3</v>
      </c>
      <c r="AE78">
        <v>2.5999999999999999E-3</v>
      </c>
      <c r="AF78">
        <v>0.1404</v>
      </c>
      <c r="AG78">
        <v>1.7500000000000002E-2</v>
      </c>
      <c r="AH78">
        <v>4.0500000000000001E-2</v>
      </c>
      <c r="AI78">
        <v>-4.0000000000000002E-4</v>
      </c>
      <c r="AJ78">
        <v>0</v>
      </c>
      <c r="AK78">
        <v>5.0000000000000001E-4</v>
      </c>
      <c r="AL78">
        <v>1E-4</v>
      </c>
      <c r="AM78">
        <v>-2.9999999999999997E-4</v>
      </c>
      <c r="AN78">
        <v>1.08</v>
      </c>
      <c r="AO78">
        <v>1.01</v>
      </c>
      <c r="AP78">
        <v>1.02</v>
      </c>
      <c r="AQ78">
        <v>-2.0000000000000001E-4</v>
      </c>
      <c r="AR78">
        <v>2.0000000000000001E-4</v>
      </c>
      <c r="AS78">
        <v>2.8E-3</v>
      </c>
      <c r="AT78">
        <v>-2E-3</v>
      </c>
      <c r="AU78">
        <v>-2.0000000000000001E-4</v>
      </c>
      <c r="AV78">
        <v>-1E-4</v>
      </c>
      <c r="AW78">
        <v>-4.0000000000000002E-4</v>
      </c>
      <c r="AX78">
        <v>0</v>
      </c>
      <c r="AY78">
        <v>0</v>
      </c>
      <c r="AZ78">
        <v>-1E-4</v>
      </c>
      <c r="BA78">
        <v>-1E-4</v>
      </c>
      <c r="BB78">
        <v>-5.9999999999999995E-4</v>
      </c>
      <c r="BC78">
        <v>-5.9999999999999995E-4</v>
      </c>
      <c r="BD78">
        <v>-2.8E-3</v>
      </c>
      <c r="BE78">
        <v>8.8999999999999999E-3</v>
      </c>
      <c r="BF78">
        <v>2.9999999999999997E-4</v>
      </c>
      <c r="BG78">
        <v>9.9000000000000008E-3</v>
      </c>
      <c r="BH78">
        <v>5.9999999999999995E-4</v>
      </c>
      <c r="BI78">
        <v>-8.0000000000000004E-4</v>
      </c>
      <c r="BJ78">
        <v>2.8999999999999998E-3</v>
      </c>
      <c r="BK78">
        <v>-3.8E-3</v>
      </c>
      <c r="BL78">
        <v>2.5999999999999999E-3</v>
      </c>
      <c r="BM78">
        <v>0.1404</v>
      </c>
      <c r="BN78">
        <v>1.7500000000000002E-2</v>
      </c>
      <c r="BO78">
        <v>4.0500000000000001E-2</v>
      </c>
      <c r="BP78">
        <v>0</v>
      </c>
      <c r="BQ78">
        <v>5.0000000000000001E-4</v>
      </c>
      <c r="BR78">
        <v>1E-4</v>
      </c>
      <c r="BS78">
        <v>-2.9999999999999997E-4</v>
      </c>
    </row>
    <row r="79" spans="1:71" x14ac:dyDescent="0.4">
      <c r="A79" s="1" t="s">
        <v>220</v>
      </c>
      <c r="B79" s="1" t="s">
        <v>189</v>
      </c>
      <c r="C79" s="2">
        <v>45551.675208333334</v>
      </c>
      <c r="J79">
        <v>9.5999999999999992E-3</v>
      </c>
      <c r="K79">
        <v>0.4748</v>
      </c>
      <c r="L79">
        <v>0.24510000000000001</v>
      </c>
      <c r="M79">
        <v>4.8099999999999997E-2</v>
      </c>
      <c r="N79">
        <v>0.25030000000000002</v>
      </c>
      <c r="O79">
        <v>4.7699999999999999E-2</v>
      </c>
      <c r="P79">
        <v>0.47920000000000001</v>
      </c>
      <c r="Q79">
        <v>9.5799999999999996E-2</v>
      </c>
      <c r="R79">
        <v>0.49680000000000002</v>
      </c>
      <c r="S79">
        <v>0.24310000000000001</v>
      </c>
      <c r="T79">
        <v>0.24579999999999999</v>
      </c>
      <c r="U79">
        <v>0.48949999999999999</v>
      </c>
      <c r="V79">
        <v>0.45669999999999999</v>
      </c>
      <c r="W79">
        <v>-2.5000000000000001E-3</v>
      </c>
      <c r="X79">
        <v>0.47189999999999999</v>
      </c>
      <c r="Y79">
        <v>9.9000000000000005E-2</v>
      </c>
      <c r="Z79">
        <v>9.7699999999999995E-2</v>
      </c>
      <c r="AA79">
        <v>0.49980000000000002</v>
      </c>
      <c r="AB79">
        <v>0.23930000000000001</v>
      </c>
      <c r="AC79">
        <v>0.1027</v>
      </c>
      <c r="AD79">
        <v>0.25180000000000002</v>
      </c>
      <c r="AE79">
        <v>0.2495</v>
      </c>
      <c r="AF79">
        <v>0.22919999999999999</v>
      </c>
      <c r="AG79">
        <v>0.2467</v>
      </c>
      <c r="AH79">
        <v>0.1381</v>
      </c>
      <c r="AI79">
        <v>9.6500000000000002E-2</v>
      </c>
      <c r="AJ79">
        <v>9.9199999999999997E-2</v>
      </c>
      <c r="AK79">
        <v>9.7500000000000003E-2</v>
      </c>
      <c r="AL79">
        <v>0.2482</v>
      </c>
      <c r="AM79">
        <v>9.4700000000000006E-2</v>
      </c>
      <c r="AN79">
        <v>1.08</v>
      </c>
      <c r="AO79">
        <v>1.01</v>
      </c>
      <c r="AP79">
        <v>1.02</v>
      </c>
      <c r="AQ79">
        <v>9.5999999999999992E-3</v>
      </c>
      <c r="AR79">
        <v>0.4748</v>
      </c>
      <c r="AS79">
        <v>0.24510000000000001</v>
      </c>
      <c r="AT79">
        <v>4.8099999999999997E-2</v>
      </c>
      <c r="AU79">
        <v>0.25030000000000002</v>
      </c>
      <c r="AV79">
        <v>4.7699999999999999E-2</v>
      </c>
      <c r="AW79">
        <v>0.47920000000000001</v>
      </c>
      <c r="AX79">
        <v>9.5799999999999996E-2</v>
      </c>
      <c r="AY79">
        <v>0.49680000000000002</v>
      </c>
      <c r="AZ79">
        <v>0.24310000000000001</v>
      </c>
      <c r="BA79">
        <v>0.24579999999999999</v>
      </c>
      <c r="BB79">
        <v>0.48949999999999999</v>
      </c>
      <c r="BC79">
        <v>0.45669999999999999</v>
      </c>
      <c r="BD79">
        <v>-2.5000000000000001E-3</v>
      </c>
      <c r="BE79">
        <v>0.4718</v>
      </c>
      <c r="BF79">
        <v>9.9000000000000005E-2</v>
      </c>
      <c r="BG79">
        <v>9.7699999999999995E-2</v>
      </c>
      <c r="BH79">
        <v>0.49980000000000002</v>
      </c>
      <c r="BI79">
        <v>0.23930000000000001</v>
      </c>
      <c r="BJ79">
        <v>0.1027</v>
      </c>
      <c r="BK79">
        <v>0.25169999999999998</v>
      </c>
      <c r="BL79">
        <v>0.249</v>
      </c>
      <c r="BM79">
        <v>0.22919999999999999</v>
      </c>
      <c r="BN79">
        <v>0.2467</v>
      </c>
      <c r="BO79">
        <v>0.13800000000000001</v>
      </c>
      <c r="BP79">
        <v>9.9199999999999997E-2</v>
      </c>
      <c r="BQ79">
        <v>9.7500000000000003E-2</v>
      </c>
      <c r="BR79">
        <v>0.2482</v>
      </c>
      <c r="BS79">
        <v>9.4700000000000006E-2</v>
      </c>
    </row>
    <row r="80" spans="1:71" x14ac:dyDescent="0.4">
      <c r="A80" s="1" t="s">
        <v>221</v>
      </c>
      <c r="B80" s="1" t="s">
        <v>189</v>
      </c>
      <c r="C80" s="2">
        <v>45551.676944444444</v>
      </c>
      <c r="J80">
        <v>9.4999999999999998E-3</v>
      </c>
      <c r="K80">
        <v>0.47310000000000002</v>
      </c>
      <c r="L80">
        <v>0.24510000000000001</v>
      </c>
      <c r="M80">
        <v>4.7899999999999998E-2</v>
      </c>
      <c r="N80">
        <v>0.2495</v>
      </c>
      <c r="O80">
        <v>4.7899999999999998E-2</v>
      </c>
      <c r="P80">
        <v>0.47549999999999998</v>
      </c>
      <c r="Q80">
        <v>9.5000000000000001E-2</v>
      </c>
      <c r="R80">
        <v>0.49280000000000002</v>
      </c>
      <c r="S80">
        <v>0.24160000000000001</v>
      </c>
      <c r="T80">
        <v>0.24399999999999999</v>
      </c>
      <c r="U80">
        <v>0.48980000000000001</v>
      </c>
      <c r="V80">
        <v>0.4622</v>
      </c>
      <c r="W80">
        <v>-2.5000000000000001E-3</v>
      </c>
      <c r="X80">
        <v>0.47089999999999999</v>
      </c>
      <c r="Y80">
        <v>9.8299999999999998E-2</v>
      </c>
      <c r="Z80">
        <v>9.7500000000000003E-2</v>
      </c>
      <c r="AA80">
        <v>0.49619999999999997</v>
      </c>
      <c r="AB80">
        <v>0.23899999999999999</v>
      </c>
      <c r="AC80">
        <v>0.1038</v>
      </c>
      <c r="AD80">
        <v>0.2495</v>
      </c>
      <c r="AE80">
        <v>0.248</v>
      </c>
      <c r="AF80">
        <v>0.26989999999999997</v>
      </c>
      <c r="AG80">
        <v>0.2515</v>
      </c>
      <c r="AH80">
        <v>0.13850000000000001</v>
      </c>
      <c r="AI80">
        <v>9.6699999999999994E-2</v>
      </c>
      <c r="AJ80">
        <v>9.9000000000000005E-2</v>
      </c>
      <c r="AK80">
        <v>9.7100000000000006E-2</v>
      </c>
      <c r="AL80">
        <v>0.2467</v>
      </c>
      <c r="AM80">
        <v>9.4100000000000003E-2</v>
      </c>
      <c r="AN80">
        <v>1.08</v>
      </c>
      <c r="AO80">
        <v>1.01</v>
      </c>
      <c r="AP80">
        <v>1.02</v>
      </c>
      <c r="AQ80">
        <v>9.4000000000000004E-3</v>
      </c>
      <c r="AR80">
        <v>0.47310000000000002</v>
      </c>
      <c r="AS80">
        <v>0.24510000000000001</v>
      </c>
      <c r="AT80">
        <v>4.7899999999999998E-2</v>
      </c>
      <c r="AU80">
        <v>0.2495</v>
      </c>
      <c r="AV80">
        <v>4.7899999999999998E-2</v>
      </c>
      <c r="AW80">
        <v>0.47549999999999998</v>
      </c>
      <c r="AX80">
        <v>9.5000000000000001E-2</v>
      </c>
      <c r="AY80">
        <v>0.49280000000000002</v>
      </c>
      <c r="AZ80">
        <v>0.24160000000000001</v>
      </c>
      <c r="BA80">
        <v>0.24399999999999999</v>
      </c>
      <c r="BB80">
        <v>0.48980000000000001</v>
      </c>
      <c r="BC80">
        <v>0.4622</v>
      </c>
      <c r="BD80">
        <v>-2.5000000000000001E-3</v>
      </c>
      <c r="BE80">
        <v>0.4708</v>
      </c>
      <c r="BF80">
        <v>9.8299999999999998E-2</v>
      </c>
      <c r="BG80">
        <v>9.7500000000000003E-2</v>
      </c>
      <c r="BH80">
        <v>0.49619999999999997</v>
      </c>
      <c r="BI80">
        <v>0.23899999999999999</v>
      </c>
      <c r="BJ80">
        <v>0.1038</v>
      </c>
      <c r="BK80">
        <v>0.2495</v>
      </c>
      <c r="BL80">
        <v>0.24740000000000001</v>
      </c>
      <c r="BM80">
        <v>0.26989999999999997</v>
      </c>
      <c r="BN80">
        <v>0.2515</v>
      </c>
      <c r="BO80">
        <v>0.13850000000000001</v>
      </c>
      <c r="BP80">
        <v>9.9000000000000005E-2</v>
      </c>
      <c r="BQ80">
        <v>9.7100000000000006E-2</v>
      </c>
      <c r="BR80">
        <v>0.24660000000000001</v>
      </c>
      <c r="BS80">
        <v>9.4100000000000003E-2</v>
      </c>
    </row>
    <row r="81" spans="1:71" x14ac:dyDescent="0.4">
      <c r="A81" s="1" t="s">
        <v>222</v>
      </c>
      <c r="B81" s="1" t="s">
        <v>189</v>
      </c>
      <c r="C81" s="2">
        <v>45551.67869212963</v>
      </c>
      <c r="J81">
        <v>1.9099999999999999E-2</v>
      </c>
      <c r="K81">
        <v>0.9536</v>
      </c>
      <c r="L81">
        <v>0.48330000000000001</v>
      </c>
      <c r="M81">
        <v>9.5600000000000004E-2</v>
      </c>
      <c r="N81">
        <v>0.49840000000000001</v>
      </c>
      <c r="O81">
        <v>9.5699999999999993E-2</v>
      </c>
      <c r="P81">
        <v>0.94689999999999996</v>
      </c>
      <c r="Q81">
        <v>0.19020000000000001</v>
      </c>
      <c r="R81">
        <v>0.98180000000000001</v>
      </c>
      <c r="S81">
        <v>0.48039999999999999</v>
      </c>
      <c r="T81">
        <v>0.48570000000000002</v>
      </c>
      <c r="U81">
        <v>0.97719999999999996</v>
      </c>
      <c r="V81">
        <v>0.95230000000000004</v>
      </c>
      <c r="W81">
        <v>-4.0000000000000001E-3</v>
      </c>
      <c r="X81">
        <v>0.93200000000000005</v>
      </c>
      <c r="Y81">
        <v>0.1966</v>
      </c>
      <c r="Z81">
        <v>0.1898</v>
      </c>
      <c r="AA81">
        <v>0.995</v>
      </c>
      <c r="AB81">
        <v>0.47449999999999998</v>
      </c>
      <c r="AC81">
        <v>0.20069999999999999</v>
      </c>
      <c r="AD81">
        <v>0.49709999999999999</v>
      </c>
      <c r="AE81">
        <v>0.48949999999999999</v>
      </c>
      <c r="AF81">
        <v>0.42480000000000001</v>
      </c>
      <c r="AG81">
        <v>0.49180000000000001</v>
      </c>
      <c r="AH81">
        <v>0.23269999999999999</v>
      </c>
      <c r="AI81">
        <v>0.19289999999999999</v>
      </c>
      <c r="AJ81">
        <v>0.19670000000000001</v>
      </c>
      <c r="AK81">
        <v>0.19170000000000001</v>
      </c>
      <c r="AL81">
        <v>0.49080000000000001</v>
      </c>
      <c r="AM81">
        <v>0.18709999999999999</v>
      </c>
      <c r="AN81">
        <v>1.0900000000000001</v>
      </c>
      <c r="AO81">
        <v>1.01</v>
      </c>
      <c r="AP81">
        <v>1.01</v>
      </c>
      <c r="AQ81">
        <v>1.9099999999999999E-2</v>
      </c>
      <c r="AR81">
        <v>0.9536</v>
      </c>
      <c r="AS81">
        <v>0.48330000000000001</v>
      </c>
      <c r="AT81">
        <v>9.5600000000000004E-2</v>
      </c>
      <c r="AU81">
        <v>0.49840000000000001</v>
      </c>
      <c r="AV81">
        <v>9.5699999999999993E-2</v>
      </c>
      <c r="AW81">
        <v>0.94689999999999996</v>
      </c>
      <c r="AX81">
        <v>0.19020000000000001</v>
      </c>
      <c r="AY81">
        <v>0.98180000000000001</v>
      </c>
      <c r="AZ81">
        <v>0.4803</v>
      </c>
      <c r="BA81">
        <v>0.48570000000000002</v>
      </c>
      <c r="BB81">
        <v>0.97719999999999996</v>
      </c>
      <c r="BC81">
        <v>0.95230000000000004</v>
      </c>
      <c r="BD81">
        <v>-4.0000000000000001E-3</v>
      </c>
      <c r="BE81">
        <v>0.93179999999999996</v>
      </c>
      <c r="BF81">
        <v>0.1966</v>
      </c>
      <c r="BG81">
        <v>0.1898</v>
      </c>
      <c r="BH81">
        <v>0.995</v>
      </c>
      <c r="BI81">
        <v>0.47449999999999998</v>
      </c>
      <c r="BJ81">
        <v>0.20069999999999999</v>
      </c>
      <c r="BK81">
        <v>0.49709999999999999</v>
      </c>
      <c r="BL81">
        <v>0.48849999999999999</v>
      </c>
      <c r="BM81">
        <v>0.4249</v>
      </c>
      <c r="BN81">
        <v>0.49159999999999998</v>
      </c>
      <c r="BO81">
        <v>0.2326</v>
      </c>
      <c r="BP81">
        <v>0.19670000000000001</v>
      </c>
      <c r="BQ81">
        <v>0.19170000000000001</v>
      </c>
      <c r="BR81">
        <v>0.49059999999999998</v>
      </c>
      <c r="BS81">
        <v>0.18709999999999999</v>
      </c>
    </row>
    <row r="82" spans="1:71" x14ac:dyDescent="0.4">
      <c r="A82" s="1" t="s">
        <v>223</v>
      </c>
      <c r="B82" s="1" t="s">
        <v>189</v>
      </c>
      <c r="C82" s="2">
        <v>45551.680428240739</v>
      </c>
      <c r="J82">
        <v>9.8299999999999998E-2</v>
      </c>
      <c r="K82">
        <v>4.8272000000000004</v>
      </c>
      <c r="L82">
        <v>2.5112999999999999</v>
      </c>
      <c r="M82">
        <v>0.496</v>
      </c>
      <c r="N82">
        <v>2.5173999999999999</v>
      </c>
      <c r="O82">
        <v>0.48930000000000001</v>
      </c>
      <c r="P82">
        <v>4.835</v>
      </c>
      <c r="Q82">
        <v>0.96619999999999995</v>
      </c>
      <c r="R82">
        <v>4.9875999999999996</v>
      </c>
      <c r="S82">
        <v>2.4260999999999999</v>
      </c>
      <c r="T82">
        <v>2.4645000000000001</v>
      </c>
      <c r="U82">
        <v>4.9443000000000001</v>
      </c>
      <c r="V82">
        <v>4.9977999999999998</v>
      </c>
      <c r="W82">
        <v>-2.0999999999999999E-3</v>
      </c>
      <c r="X82">
        <v>4.7938999999999998</v>
      </c>
      <c r="Y82">
        <v>0.99260000000000004</v>
      </c>
      <c r="Z82">
        <v>0.99490000000000001</v>
      </c>
      <c r="AA82">
        <v>5.0132000000000003</v>
      </c>
      <c r="AB82">
        <v>2.4266999999999999</v>
      </c>
      <c r="AC82">
        <v>1.0327</v>
      </c>
      <c r="AD82">
        <v>2.5600999999999998</v>
      </c>
      <c r="AE82">
        <v>2.5076999999999998</v>
      </c>
      <c r="AF82">
        <v>2.2541000000000002</v>
      </c>
      <c r="AG82">
        <v>2.5116000000000001</v>
      </c>
      <c r="AH82">
        <v>1.0182</v>
      </c>
      <c r="AI82">
        <v>0.997</v>
      </c>
      <c r="AJ82">
        <v>0.99850000000000005</v>
      </c>
      <c r="AK82">
        <v>0.97709999999999997</v>
      </c>
      <c r="AL82">
        <v>2.4883999999999999</v>
      </c>
      <c r="AM82">
        <v>0.95979999999999999</v>
      </c>
      <c r="AN82">
        <v>1.08</v>
      </c>
      <c r="AO82">
        <v>1</v>
      </c>
      <c r="AP82">
        <v>1.01</v>
      </c>
      <c r="AQ82">
        <v>9.8199999999999996E-2</v>
      </c>
      <c r="AR82">
        <v>4.8272000000000004</v>
      </c>
      <c r="AS82">
        <v>2.5112999999999999</v>
      </c>
      <c r="AT82">
        <v>0.496</v>
      </c>
      <c r="AU82">
        <v>2.5173999999999999</v>
      </c>
      <c r="AV82">
        <v>0.48930000000000001</v>
      </c>
      <c r="AW82">
        <v>4.835</v>
      </c>
      <c r="AX82">
        <v>0.96609999999999996</v>
      </c>
      <c r="AY82">
        <v>4.9874999999999998</v>
      </c>
      <c r="AZ82">
        <v>2.4258999999999999</v>
      </c>
      <c r="BA82">
        <v>2.4645999999999999</v>
      </c>
      <c r="BB82">
        <v>4.9443000000000001</v>
      </c>
      <c r="BC82">
        <v>4.9977999999999998</v>
      </c>
      <c r="BD82">
        <v>-2.0999999999999999E-3</v>
      </c>
      <c r="BE82">
        <v>4.7930000000000001</v>
      </c>
      <c r="BF82">
        <v>0.99260000000000004</v>
      </c>
      <c r="BG82">
        <v>0.99490000000000001</v>
      </c>
      <c r="BH82">
        <v>5.0132000000000003</v>
      </c>
      <c r="BI82">
        <v>2.4266999999999999</v>
      </c>
      <c r="BJ82">
        <v>1.0326</v>
      </c>
      <c r="BK82">
        <v>2.5598000000000001</v>
      </c>
      <c r="BL82">
        <v>2.5024000000000002</v>
      </c>
      <c r="BM82">
        <v>2.2541000000000002</v>
      </c>
      <c r="BN82">
        <v>2.5108999999999999</v>
      </c>
      <c r="BO82">
        <v>1.0178</v>
      </c>
      <c r="BP82">
        <v>0.99850000000000005</v>
      </c>
      <c r="BQ82">
        <v>0.97709999999999997</v>
      </c>
      <c r="BR82">
        <v>2.4874999999999998</v>
      </c>
      <c r="BS82">
        <v>0.95979999999999999</v>
      </c>
    </row>
    <row r="83" spans="1:71" x14ac:dyDescent="0.4">
      <c r="A83" s="1" t="s">
        <v>224</v>
      </c>
      <c r="B83" s="1" t="s">
        <v>189</v>
      </c>
      <c r="C83" s="2">
        <v>45551.682164351849</v>
      </c>
      <c r="J83">
        <v>9.8400000000000001E-2</v>
      </c>
      <c r="K83">
        <v>4.7796000000000003</v>
      </c>
      <c r="L83">
        <v>2.5299999999999998</v>
      </c>
      <c r="M83">
        <v>0.496</v>
      </c>
      <c r="N83">
        <v>2.5</v>
      </c>
      <c r="O83">
        <v>0.4859</v>
      </c>
      <c r="P83">
        <v>4.8357000000000001</v>
      </c>
      <c r="Q83">
        <v>0.96660000000000001</v>
      </c>
      <c r="R83">
        <v>4.9703999999999997</v>
      </c>
      <c r="S83">
        <v>2.4281999999999999</v>
      </c>
      <c r="T83">
        <v>2.4546999999999999</v>
      </c>
      <c r="U83">
        <v>4.9051</v>
      </c>
      <c r="V83">
        <v>4.9558</v>
      </c>
      <c r="W83">
        <v>-2.0999999999999999E-3</v>
      </c>
      <c r="X83">
        <v>4.7919</v>
      </c>
      <c r="Y83">
        <v>0.97889999999999999</v>
      </c>
      <c r="Z83">
        <v>1.0113000000000001</v>
      </c>
      <c r="AA83">
        <v>4.9854000000000003</v>
      </c>
      <c r="AB83">
        <v>2.4277000000000002</v>
      </c>
      <c r="AC83">
        <v>1.0325</v>
      </c>
      <c r="AD83">
        <v>2.5649000000000002</v>
      </c>
      <c r="AE83">
        <v>2.5062000000000002</v>
      </c>
      <c r="AF83">
        <v>2.2949999999999999</v>
      </c>
      <c r="AG83">
        <v>2.5121000000000002</v>
      </c>
      <c r="AH83">
        <v>1.0232000000000001</v>
      </c>
      <c r="AI83">
        <v>0.99339999999999995</v>
      </c>
      <c r="AJ83">
        <v>0.99170000000000003</v>
      </c>
      <c r="AK83">
        <v>0.97789999999999999</v>
      </c>
      <c r="AL83">
        <v>2.4737</v>
      </c>
      <c r="AM83">
        <v>0.96109999999999995</v>
      </c>
      <c r="AN83">
        <v>1.07</v>
      </c>
      <c r="AO83">
        <v>1.01</v>
      </c>
      <c r="AP83">
        <v>1.01</v>
      </c>
      <c r="AQ83">
        <v>9.8299999999999998E-2</v>
      </c>
      <c r="AR83">
        <v>4.7796000000000003</v>
      </c>
      <c r="AS83">
        <v>2.5299999999999998</v>
      </c>
      <c r="AT83">
        <v>0.496</v>
      </c>
      <c r="AU83">
        <v>2.5</v>
      </c>
      <c r="AV83">
        <v>0.4859</v>
      </c>
      <c r="AW83">
        <v>4.8357000000000001</v>
      </c>
      <c r="AX83">
        <v>0.96650000000000003</v>
      </c>
      <c r="AY83">
        <v>4.9702999999999999</v>
      </c>
      <c r="AZ83">
        <v>2.4279000000000002</v>
      </c>
      <c r="BA83">
        <v>2.4548000000000001</v>
      </c>
      <c r="BB83">
        <v>4.9051</v>
      </c>
      <c r="BC83">
        <v>4.9558</v>
      </c>
      <c r="BD83">
        <v>-2.0999999999999999E-3</v>
      </c>
      <c r="BE83">
        <v>4.7911000000000001</v>
      </c>
      <c r="BF83">
        <v>0.97889999999999999</v>
      </c>
      <c r="BG83">
        <v>1.0113000000000001</v>
      </c>
      <c r="BH83">
        <v>4.9854000000000003</v>
      </c>
      <c r="BI83">
        <v>2.4277000000000002</v>
      </c>
      <c r="BJ83">
        <v>1.0324</v>
      </c>
      <c r="BK83">
        <v>2.5647000000000002</v>
      </c>
      <c r="BL83">
        <v>2.5009000000000001</v>
      </c>
      <c r="BM83">
        <v>2.2949999999999999</v>
      </c>
      <c r="BN83">
        <v>2.5114000000000001</v>
      </c>
      <c r="BO83">
        <v>1.0227999999999999</v>
      </c>
      <c r="BP83">
        <v>0.99170000000000003</v>
      </c>
      <c r="BQ83">
        <v>0.97789999999999999</v>
      </c>
      <c r="BR83">
        <v>2.4727000000000001</v>
      </c>
      <c r="BS83">
        <v>0.96109999999999995</v>
      </c>
    </row>
    <row r="84" spans="1:71" x14ac:dyDescent="0.4">
      <c r="A84" s="1" t="s">
        <v>137</v>
      </c>
      <c r="B84" s="1" t="s">
        <v>120</v>
      </c>
      <c r="C84" s="2">
        <v>45551.683912037035</v>
      </c>
      <c r="J84">
        <v>-2.0000000000000001E-4</v>
      </c>
      <c r="K84">
        <v>-1.5E-3</v>
      </c>
      <c r="L84">
        <v>1.34E-2</v>
      </c>
      <c r="M84">
        <v>-2E-3</v>
      </c>
      <c r="N84">
        <v>1E-4</v>
      </c>
      <c r="O84">
        <v>0</v>
      </c>
      <c r="P84">
        <v>3.5999999999999999E-3</v>
      </c>
      <c r="Q84">
        <v>0</v>
      </c>
      <c r="R84">
        <v>2.0000000000000001E-4</v>
      </c>
      <c r="S84">
        <v>-2.0000000000000001E-4</v>
      </c>
      <c r="T84">
        <v>0</v>
      </c>
      <c r="U84">
        <v>2.0000000000000001E-4</v>
      </c>
      <c r="V84">
        <v>-9.7999999999999997E-3</v>
      </c>
      <c r="W84">
        <v>-2.3999999999999998E-3</v>
      </c>
      <c r="X84">
        <v>1.11E-2</v>
      </c>
      <c r="Y84">
        <v>2.0000000000000001E-4</v>
      </c>
      <c r="Z84">
        <v>2.46E-2</v>
      </c>
      <c r="AA84">
        <v>-1E-4</v>
      </c>
      <c r="AB84">
        <v>-1.6999999999999999E-3</v>
      </c>
      <c r="AC84">
        <v>6.9999999999999999E-4</v>
      </c>
      <c r="AD84">
        <v>-1.2999999999999999E-3</v>
      </c>
      <c r="AE84">
        <v>7.1999999999999998E-3</v>
      </c>
      <c r="AF84">
        <v>0.1759</v>
      </c>
      <c r="AG84">
        <v>2.3300000000000001E-2</v>
      </c>
      <c r="AH84">
        <v>4.0399999999999998E-2</v>
      </c>
      <c r="AI84">
        <v>2.3999999999999998E-3</v>
      </c>
      <c r="AJ84">
        <v>1E-4</v>
      </c>
      <c r="AK84">
        <v>5.0000000000000001E-4</v>
      </c>
      <c r="AL84">
        <v>1E-4</v>
      </c>
      <c r="AM84">
        <v>4.0000000000000002E-4</v>
      </c>
      <c r="AN84">
        <v>1.07</v>
      </c>
      <c r="AO84">
        <v>1</v>
      </c>
      <c r="AP84">
        <v>1.01</v>
      </c>
      <c r="AQ84">
        <v>-2.0000000000000001E-4</v>
      </c>
      <c r="AR84">
        <v>-1.5E-3</v>
      </c>
      <c r="AS84">
        <v>1.34E-2</v>
      </c>
      <c r="AT84">
        <v>-2E-3</v>
      </c>
      <c r="AU84">
        <v>1E-4</v>
      </c>
      <c r="AV84">
        <v>0</v>
      </c>
      <c r="AW84">
        <v>3.5999999999999999E-3</v>
      </c>
      <c r="AX84">
        <v>0</v>
      </c>
      <c r="AY84">
        <v>2.0000000000000001E-4</v>
      </c>
      <c r="AZ84">
        <v>-2.0000000000000001E-4</v>
      </c>
      <c r="BA84">
        <v>0</v>
      </c>
      <c r="BB84">
        <v>2.0000000000000001E-4</v>
      </c>
      <c r="BC84">
        <v>-9.7999999999999997E-3</v>
      </c>
      <c r="BD84">
        <v>-2.3999999999999998E-3</v>
      </c>
      <c r="BE84">
        <v>1.11E-2</v>
      </c>
      <c r="BF84">
        <v>2.0000000000000001E-4</v>
      </c>
      <c r="BG84">
        <v>2.46E-2</v>
      </c>
      <c r="BH84">
        <v>-1E-4</v>
      </c>
      <c r="BI84">
        <v>-1.6999999999999999E-3</v>
      </c>
      <c r="BJ84">
        <v>6.9999999999999999E-4</v>
      </c>
      <c r="BK84">
        <v>-1.2999999999999999E-3</v>
      </c>
      <c r="BL84">
        <v>7.1999999999999998E-3</v>
      </c>
      <c r="BM84">
        <v>0.1759</v>
      </c>
      <c r="BN84">
        <v>2.3300000000000001E-2</v>
      </c>
      <c r="BO84">
        <v>4.0399999999999998E-2</v>
      </c>
      <c r="BP84">
        <v>1E-4</v>
      </c>
      <c r="BQ84">
        <v>5.0000000000000001E-4</v>
      </c>
      <c r="BR84">
        <v>1E-4</v>
      </c>
      <c r="BS84">
        <v>4.0000000000000002E-4</v>
      </c>
    </row>
    <row r="85" spans="1:71" x14ac:dyDescent="0.4">
      <c r="A85" s="1" t="s">
        <v>186</v>
      </c>
      <c r="B85" s="1" t="s">
        <v>120</v>
      </c>
      <c r="C85" s="2">
        <v>45551.685659722221</v>
      </c>
      <c r="J85">
        <v>0.49430000000000002</v>
      </c>
      <c r="K85">
        <v>0.49390000000000001</v>
      </c>
      <c r="L85">
        <v>0.49070000000000003</v>
      </c>
      <c r="M85">
        <v>0.49030000000000001</v>
      </c>
      <c r="N85">
        <v>0.50249999999999995</v>
      </c>
      <c r="O85">
        <v>0.4924</v>
      </c>
      <c r="P85">
        <v>0.51949999999999996</v>
      </c>
      <c r="Q85">
        <v>0.48209999999999997</v>
      </c>
      <c r="R85">
        <v>0.49819999999999998</v>
      </c>
      <c r="S85">
        <v>0.48980000000000001</v>
      </c>
      <c r="T85">
        <v>0.49619999999999997</v>
      </c>
      <c r="U85">
        <v>0.4955</v>
      </c>
      <c r="V85">
        <v>0.47660000000000002</v>
      </c>
      <c r="W85">
        <v>0.505</v>
      </c>
      <c r="X85">
        <v>0.47220000000000001</v>
      </c>
      <c r="Y85">
        <v>0.49409999999999998</v>
      </c>
      <c r="Z85">
        <v>0.49890000000000001</v>
      </c>
      <c r="AA85">
        <v>0.51670000000000005</v>
      </c>
      <c r="AB85">
        <v>0.4874</v>
      </c>
      <c r="AC85">
        <v>0.50870000000000004</v>
      </c>
      <c r="AD85">
        <v>0.51190000000000002</v>
      </c>
      <c r="AE85">
        <v>0.4869</v>
      </c>
      <c r="AF85">
        <v>0.42259999999999998</v>
      </c>
      <c r="AG85">
        <v>0.49249999999999999</v>
      </c>
      <c r="AH85">
        <v>0.53069999999999995</v>
      </c>
      <c r="AI85">
        <v>0.48699999999999999</v>
      </c>
      <c r="AJ85">
        <v>0.49909999999999999</v>
      </c>
      <c r="AK85">
        <v>0.48480000000000001</v>
      </c>
      <c r="AL85">
        <v>0.49609999999999999</v>
      </c>
      <c r="AM85">
        <v>0.49149999999999999</v>
      </c>
      <c r="AN85">
        <v>1.08</v>
      </c>
      <c r="AO85">
        <v>1.01</v>
      </c>
      <c r="AP85">
        <v>1.02</v>
      </c>
      <c r="AQ85">
        <v>0.49419999999999997</v>
      </c>
      <c r="AR85">
        <v>0.49390000000000001</v>
      </c>
      <c r="AS85">
        <v>0.49070000000000003</v>
      </c>
      <c r="AT85">
        <v>0.49030000000000001</v>
      </c>
      <c r="AU85">
        <v>0.50249999999999995</v>
      </c>
      <c r="AV85">
        <v>0.4924</v>
      </c>
      <c r="AW85">
        <v>0.51949999999999996</v>
      </c>
      <c r="AX85">
        <v>0.48209999999999997</v>
      </c>
      <c r="AY85">
        <v>0.49819999999999998</v>
      </c>
      <c r="AZ85">
        <v>0.48959999999999998</v>
      </c>
      <c r="BA85">
        <v>0.49619999999999997</v>
      </c>
      <c r="BB85">
        <v>0.4955</v>
      </c>
      <c r="BC85">
        <v>0.47660000000000002</v>
      </c>
      <c r="BD85">
        <v>0.505</v>
      </c>
      <c r="BE85">
        <v>0.47210000000000002</v>
      </c>
      <c r="BF85">
        <v>0.49409999999999998</v>
      </c>
      <c r="BG85">
        <v>0.49890000000000001</v>
      </c>
      <c r="BH85">
        <v>0.51670000000000005</v>
      </c>
      <c r="BI85">
        <v>0.4874</v>
      </c>
      <c r="BJ85">
        <v>0.50870000000000004</v>
      </c>
      <c r="BK85">
        <v>0.51180000000000003</v>
      </c>
      <c r="BL85">
        <v>0.48430000000000001</v>
      </c>
      <c r="BM85" t="s">
        <v>225</v>
      </c>
      <c r="BN85">
        <v>0.49220000000000003</v>
      </c>
      <c r="BO85">
        <v>0.53049999999999997</v>
      </c>
      <c r="BP85">
        <v>0.49909999999999999</v>
      </c>
      <c r="BQ85">
        <v>0.48480000000000001</v>
      </c>
      <c r="BR85">
        <v>0.49559999999999998</v>
      </c>
      <c r="BS85">
        <v>0.49149999999999999</v>
      </c>
    </row>
    <row r="86" spans="1:71" x14ac:dyDescent="0.4">
      <c r="A86" s="1" t="s">
        <v>187</v>
      </c>
      <c r="B86" s="1" t="s">
        <v>120</v>
      </c>
      <c r="C86" s="2">
        <v>45551.687407407408</v>
      </c>
      <c r="J86">
        <v>0.49280000000000002</v>
      </c>
      <c r="K86">
        <v>0.49209999999999998</v>
      </c>
      <c r="L86">
        <v>0.48959999999999998</v>
      </c>
      <c r="M86">
        <v>0.48920000000000002</v>
      </c>
      <c r="N86">
        <v>0.50290000000000001</v>
      </c>
      <c r="O86">
        <v>0.4909</v>
      </c>
      <c r="P86">
        <v>0.51449999999999996</v>
      </c>
      <c r="Q86">
        <v>0.4803</v>
      </c>
      <c r="R86">
        <v>0.49609999999999999</v>
      </c>
      <c r="S86">
        <v>0.48820000000000002</v>
      </c>
      <c r="T86">
        <v>0.4955</v>
      </c>
      <c r="U86">
        <v>0.49299999999999999</v>
      </c>
      <c r="V86">
        <v>0.47420000000000001</v>
      </c>
      <c r="W86">
        <v>0.50029999999999997</v>
      </c>
      <c r="X86">
        <v>0.4708</v>
      </c>
      <c r="Y86">
        <v>0.49759999999999999</v>
      </c>
      <c r="Z86">
        <v>0.50349999999999995</v>
      </c>
      <c r="AA86">
        <v>0.51280000000000003</v>
      </c>
      <c r="AB86">
        <v>0.4864</v>
      </c>
      <c r="AC86">
        <v>0.50460000000000005</v>
      </c>
      <c r="AD86">
        <v>0.50960000000000005</v>
      </c>
      <c r="AE86">
        <v>0.49120000000000003</v>
      </c>
      <c r="AF86" t="s">
        <v>226</v>
      </c>
      <c r="AG86">
        <v>0.49880000000000002</v>
      </c>
      <c r="AH86">
        <v>0.52710000000000001</v>
      </c>
      <c r="AI86">
        <v>0.48520000000000002</v>
      </c>
      <c r="AJ86">
        <v>0.49959999999999999</v>
      </c>
      <c r="AK86">
        <v>0.4834</v>
      </c>
      <c r="AL86">
        <v>0.49440000000000001</v>
      </c>
      <c r="AM86">
        <v>0.48980000000000001</v>
      </c>
      <c r="AN86">
        <v>1.0900000000000001</v>
      </c>
      <c r="AO86">
        <v>1.01</v>
      </c>
      <c r="AP86">
        <v>1.01</v>
      </c>
      <c r="AQ86">
        <v>0.49270000000000003</v>
      </c>
      <c r="AR86">
        <v>0.49209999999999998</v>
      </c>
      <c r="AS86">
        <v>0.48959999999999998</v>
      </c>
      <c r="AT86">
        <v>0.48920000000000002</v>
      </c>
      <c r="AU86">
        <v>0.50290000000000001</v>
      </c>
      <c r="AV86">
        <v>0.4909</v>
      </c>
      <c r="AW86">
        <v>0.51449999999999996</v>
      </c>
      <c r="AX86">
        <v>0.4803</v>
      </c>
      <c r="AY86">
        <v>0.49609999999999999</v>
      </c>
      <c r="AZ86">
        <v>0.48799999999999999</v>
      </c>
      <c r="BA86">
        <v>0.4955</v>
      </c>
      <c r="BB86">
        <v>0.49299999999999999</v>
      </c>
      <c r="BC86">
        <v>0.47420000000000001</v>
      </c>
      <c r="BD86">
        <v>0.50029999999999997</v>
      </c>
      <c r="BE86">
        <v>0.47070000000000001</v>
      </c>
      <c r="BF86">
        <v>0.49759999999999999</v>
      </c>
      <c r="BG86">
        <v>0.50349999999999995</v>
      </c>
      <c r="BH86">
        <v>0.51280000000000003</v>
      </c>
      <c r="BI86">
        <v>0.4864</v>
      </c>
      <c r="BJ86">
        <v>0.50460000000000005</v>
      </c>
      <c r="BK86">
        <v>0.50949999999999995</v>
      </c>
      <c r="BL86">
        <v>0.48849999999999999</v>
      </c>
      <c r="BM86">
        <v>0.44359999999999999</v>
      </c>
      <c r="BN86">
        <v>0.4985</v>
      </c>
      <c r="BO86">
        <v>0.52690000000000003</v>
      </c>
      <c r="BP86">
        <v>0.49959999999999999</v>
      </c>
      <c r="BQ86">
        <v>0.4834</v>
      </c>
      <c r="BR86">
        <v>0.49399999999999999</v>
      </c>
      <c r="BS86">
        <v>0.48980000000000001</v>
      </c>
    </row>
    <row r="87" spans="1:71" x14ac:dyDescent="0.4">
      <c r="A87" s="1" t="s">
        <v>190</v>
      </c>
      <c r="B87" s="1" t="s">
        <v>120</v>
      </c>
      <c r="C87" s="2">
        <v>45551.689166666663</v>
      </c>
      <c r="J87">
        <v>5.1048</v>
      </c>
      <c r="K87">
        <v>5.0418000000000003</v>
      </c>
      <c r="L87">
        <v>5.15</v>
      </c>
      <c r="M87">
        <v>4.9823000000000004</v>
      </c>
      <c r="N87">
        <v>5.109</v>
      </c>
      <c r="O87">
        <v>5.0224000000000002</v>
      </c>
      <c r="P87">
        <v>4.9622999999999999</v>
      </c>
      <c r="Q87">
        <v>4.8963999999999999</v>
      </c>
      <c r="R87">
        <v>5.0269000000000004</v>
      </c>
      <c r="S87">
        <v>4.9401000000000002</v>
      </c>
      <c r="T87">
        <v>5.0617000000000001</v>
      </c>
      <c r="U87">
        <v>5.0121000000000002</v>
      </c>
      <c r="V87">
        <v>5.0540000000000003</v>
      </c>
      <c r="W87">
        <v>5.0199999999999996</v>
      </c>
      <c r="X87">
        <v>4.8555000000000001</v>
      </c>
      <c r="Y87">
        <v>5.0095999999999998</v>
      </c>
      <c r="Z87">
        <v>5.3433000000000002</v>
      </c>
      <c r="AA87">
        <v>5.0552999999999999</v>
      </c>
      <c r="AB87">
        <v>4.9367999999999999</v>
      </c>
      <c r="AC87">
        <v>5.2083000000000004</v>
      </c>
      <c r="AD87">
        <v>5.2706999999999997</v>
      </c>
      <c r="AE87">
        <v>5.0332999999999997</v>
      </c>
      <c r="AF87">
        <v>4.6882999999999999</v>
      </c>
      <c r="AG87">
        <v>5.0609999999999999</v>
      </c>
      <c r="AH87">
        <v>4.8491999999999997</v>
      </c>
      <c r="AI87">
        <v>5.0673000000000004</v>
      </c>
      <c r="AJ87">
        <v>5.0967000000000002</v>
      </c>
      <c r="AK87">
        <v>4.9774000000000003</v>
      </c>
      <c r="AL87">
        <v>5.0660999999999996</v>
      </c>
      <c r="AM87">
        <v>4.8536999999999999</v>
      </c>
      <c r="AN87">
        <v>1.08</v>
      </c>
      <c r="AO87">
        <v>0.99</v>
      </c>
      <c r="AP87">
        <v>1</v>
      </c>
      <c r="AQ87">
        <v>5.1043000000000003</v>
      </c>
      <c r="AR87">
        <v>5.0418000000000003</v>
      </c>
      <c r="AS87">
        <v>5.15</v>
      </c>
      <c r="AT87">
        <v>4.9823000000000004</v>
      </c>
      <c r="AU87">
        <v>5.109</v>
      </c>
      <c r="AV87">
        <v>5.0224000000000002</v>
      </c>
      <c r="AW87">
        <v>4.9622999999999999</v>
      </c>
      <c r="AX87">
        <v>4.8963000000000001</v>
      </c>
      <c r="AY87">
        <v>5.0266000000000002</v>
      </c>
      <c r="AZ87">
        <v>4.9386999999999999</v>
      </c>
      <c r="BA87">
        <v>5.0617999999999999</v>
      </c>
      <c r="BB87">
        <v>5.0121000000000002</v>
      </c>
      <c r="BC87">
        <v>5.0540000000000003</v>
      </c>
      <c r="BD87">
        <v>5.0199999999999996</v>
      </c>
      <c r="BE87">
        <v>4.8545999999999996</v>
      </c>
      <c r="BF87">
        <v>5.0095999999999998</v>
      </c>
      <c r="BG87">
        <v>5.3433000000000002</v>
      </c>
      <c r="BH87">
        <v>5.0552999999999999</v>
      </c>
      <c r="BI87">
        <v>4.9367999999999999</v>
      </c>
      <c r="BJ87">
        <v>5.2081999999999997</v>
      </c>
      <c r="BK87">
        <v>5.27</v>
      </c>
      <c r="BL87">
        <v>5.0061999999999998</v>
      </c>
      <c r="BM87">
        <v>4.6883999999999997</v>
      </c>
      <c r="BN87">
        <v>5.0579999999999998</v>
      </c>
      <c r="BO87">
        <v>4.8472999999999997</v>
      </c>
      <c r="BP87">
        <v>5.0967000000000002</v>
      </c>
      <c r="BQ87">
        <v>4.9774000000000003</v>
      </c>
      <c r="BR87">
        <v>5.0616000000000003</v>
      </c>
      <c r="BS87">
        <v>4.8536999999999999</v>
      </c>
    </row>
    <row r="88" spans="1:71" x14ac:dyDescent="0.4">
      <c r="A88" s="1" t="s">
        <v>185</v>
      </c>
      <c r="B88" s="1" t="s">
        <v>120</v>
      </c>
      <c r="C88" s="2">
        <v>45551.69090277778</v>
      </c>
      <c r="J88">
        <v>-1E-4</v>
      </c>
      <c r="K88">
        <v>4.0000000000000002E-4</v>
      </c>
      <c r="L88">
        <v>1.5900000000000001E-2</v>
      </c>
      <c r="M88">
        <v>-8.9999999999999998E-4</v>
      </c>
      <c r="N88">
        <v>0</v>
      </c>
      <c r="O88">
        <v>0</v>
      </c>
      <c r="P88">
        <v>1.1999999999999999E-3</v>
      </c>
      <c r="Q88">
        <v>0</v>
      </c>
      <c r="R88">
        <v>-2.0000000000000001E-4</v>
      </c>
      <c r="S88">
        <v>-2.0000000000000001E-4</v>
      </c>
      <c r="T88">
        <v>0</v>
      </c>
      <c r="U88">
        <v>-5.0000000000000001E-4</v>
      </c>
      <c r="V88">
        <v>-2E-3</v>
      </c>
      <c r="W88">
        <v>-2.3999999999999998E-3</v>
      </c>
      <c r="X88">
        <v>9.1999999999999998E-3</v>
      </c>
      <c r="Y88">
        <v>1E-4</v>
      </c>
      <c r="Z88">
        <v>4.2599999999999999E-2</v>
      </c>
      <c r="AA88">
        <v>-2.0000000000000001E-4</v>
      </c>
      <c r="AB88">
        <v>-1.1000000000000001E-3</v>
      </c>
      <c r="AC88">
        <v>1E-4</v>
      </c>
      <c r="AD88">
        <v>-2.0999999999999999E-3</v>
      </c>
      <c r="AE88">
        <v>1.1999999999999999E-3</v>
      </c>
      <c r="AF88">
        <v>0.15</v>
      </c>
      <c r="AG88">
        <v>2.58E-2</v>
      </c>
      <c r="AH88">
        <v>4.1399999999999999E-2</v>
      </c>
      <c r="AI88">
        <v>5.1000000000000004E-3</v>
      </c>
      <c r="AJ88">
        <v>1E-4</v>
      </c>
      <c r="AK88">
        <v>1.6000000000000001E-3</v>
      </c>
      <c r="AL88">
        <v>-2.0000000000000001E-4</v>
      </c>
      <c r="AM88">
        <v>-1E-4</v>
      </c>
      <c r="AN88">
        <v>1.08</v>
      </c>
      <c r="AO88">
        <v>1</v>
      </c>
      <c r="AP88">
        <v>1.01</v>
      </c>
      <c r="AQ88">
        <v>-1E-4</v>
      </c>
      <c r="AR88">
        <v>4.0000000000000002E-4</v>
      </c>
      <c r="AS88">
        <v>1.5900000000000001E-2</v>
      </c>
      <c r="AT88">
        <v>-8.9999999999999998E-4</v>
      </c>
      <c r="AU88">
        <v>0</v>
      </c>
      <c r="AV88">
        <v>0</v>
      </c>
      <c r="AW88">
        <v>1.1999999999999999E-3</v>
      </c>
      <c r="AX88">
        <v>0</v>
      </c>
      <c r="AY88">
        <v>-2.0000000000000001E-4</v>
      </c>
      <c r="AZ88">
        <v>-2.0000000000000001E-4</v>
      </c>
      <c r="BA88">
        <v>0</v>
      </c>
      <c r="BB88">
        <v>-5.0000000000000001E-4</v>
      </c>
      <c r="BC88">
        <v>-2E-3</v>
      </c>
      <c r="BD88">
        <v>-2.3999999999999998E-3</v>
      </c>
      <c r="BE88">
        <v>9.1999999999999998E-3</v>
      </c>
      <c r="BF88">
        <v>1E-4</v>
      </c>
      <c r="BG88">
        <v>4.2599999999999999E-2</v>
      </c>
      <c r="BH88">
        <v>-2.0000000000000001E-4</v>
      </c>
      <c r="BI88">
        <v>-1.1000000000000001E-3</v>
      </c>
      <c r="BJ88">
        <v>1E-4</v>
      </c>
      <c r="BK88">
        <v>-2.0999999999999999E-3</v>
      </c>
      <c r="BL88">
        <v>1.1999999999999999E-3</v>
      </c>
      <c r="BM88">
        <v>0.15</v>
      </c>
      <c r="BN88">
        <v>2.58E-2</v>
      </c>
      <c r="BO88">
        <v>4.1399999999999999E-2</v>
      </c>
      <c r="BP88">
        <v>1E-4</v>
      </c>
      <c r="BQ88">
        <v>1.6000000000000001E-3</v>
      </c>
      <c r="BR88">
        <v>-2.0000000000000001E-4</v>
      </c>
      <c r="BS88">
        <v>-1E-4</v>
      </c>
    </row>
    <row r="89" spans="1:71" x14ac:dyDescent="0.4">
      <c r="A89" s="1" t="s">
        <v>227</v>
      </c>
      <c r="B89" s="1" t="s">
        <v>189</v>
      </c>
      <c r="C89" s="2">
        <v>45551.692650462966</v>
      </c>
      <c r="J89">
        <v>1E-4</v>
      </c>
      <c r="K89">
        <v>1E-3</v>
      </c>
      <c r="L89">
        <v>-5.0000000000000001E-4</v>
      </c>
      <c r="M89">
        <v>-2.7000000000000001E-3</v>
      </c>
      <c r="N89">
        <v>-1E-4</v>
      </c>
      <c r="O89">
        <v>0</v>
      </c>
      <c r="P89">
        <v>-1E-4</v>
      </c>
      <c r="Q89">
        <v>-2.0000000000000001E-4</v>
      </c>
      <c r="R89">
        <v>0</v>
      </c>
      <c r="S89">
        <v>-2.9999999999999997E-4</v>
      </c>
      <c r="T89">
        <v>-4.0000000000000002E-4</v>
      </c>
      <c r="U89">
        <v>1.1999999999999999E-3</v>
      </c>
      <c r="V89">
        <v>-1.1000000000000001E-3</v>
      </c>
      <c r="W89">
        <v>-2E-3</v>
      </c>
      <c r="X89">
        <v>9.7999999999999997E-3</v>
      </c>
      <c r="Y89">
        <v>2.0000000000000001E-4</v>
      </c>
      <c r="Z89">
        <v>1.5E-3</v>
      </c>
      <c r="AA89">
        <v>1E-4</v>
      </c>
      <c r="AB89">
        <v>-2.2000000000000001E-3</v>
      </c>
      <c r="AC89">
        <v>8.0000000000000004E-4</v>
      </c>
      <c r="AD89">
        <v>-2.8E-3</v>
      </c>
      <c r="AE89">
        <v>-5.0000000000000001E-4</v>
      </c>
      <c r="AF89">
        <v>0.14330000000000001</v>
      </c>
      <c r="AG89">
        <v>1.24E-2</v>
      </c>
      <c r="AH89">
        <v>3.9E-2</v>
      </c>
      <c r="AI89">
        <v>-1.8E-3</v>
      </c>
      <c r="AJ89">
        <v>0</v>
      </c>
      <c r="AK89">
        <v>0</v>
      </c>
      <c r="AL89">
        <v>-2.9999999999999997E-4</v>
      </c>
      <c r="AM89">
        <v>-2.0000000000000001E-4</v>
      </c>
      <c r="AN89">
        <v>1.1000000000000001</v>
      </c>
      <c r="AO89">
        <v>1.02</v>
      </c>
      <c r="AP89">
        <v>1.03</v>
      </c>
      <c r="AQ89">
        <v>1E-4</v>
      </c>
      <c r="AR89">
        <v>1E-3</v>
      </c>
      <c r="AS89">
        <v>-5.0000000000000001E-4</v>
      </c>
      <c r="AT89">
        <v>-2.7000000000000001E-3</v>
      </c>
      <c r="AU89">
        <v>-1E-4</v>
      </c>
      <c r="AV89">
        <v>0</v>
      </c>
      <c r="AW89">
        <v>-1E-4</v>
      </c>
      <c r="AX89">
        <v>-2.0000000000000001E-4</v>
      </c>
      <c r="AY89">
        <v>0</v>
      </c>
      <c r="AZ89">
        <v>-2.9999999999999997E-4</v>
      </c>
      <c r="BA89">
        <v>-4.0000000000000002E-4</v>
      </c>
      <c r="BB89">
        <v>1.1999999999999999E-3</v>
      </c>
      <c r="BC89">
        <v>-1.1000000000000001E-3</v>
      </c>
      <c r="BD89">
        <v>-2E-3</v>
      </c>
      <c r="BE89">
        <v>9.7999999999999997E-3</v>
      </c>
      <c r="BF89">
        <v>2.0000000000000001E-4</v>
      </c>
      <c r="BG89">
        <v>1.5E-3</v>
      </c>
      <c r="BH89">
        <v>1E-4</v>
      </c>
      <c r="BI89">
        <v>-2.2000000000000001E-3</v>
      </c>
      <c r="BJ89">
        <v>8.0000000000000004E-4</v>
      </c>
      <c r="BK89">
        <v>-2.8E-3</v>
      </c>
      <c r="BL89">
        <v>-5.0000000000000001E-4</v>
      </c>
      <c r="BM89">
        <v>0.14330000000000001</v>
      </c>
      <c r="BN89">
        <v>1.24E-2</v>
      </c>
      <c r="BO89">
        <v>3.9E-2</v>
      </c>
      <c r="BP89">
        <v>0</v>
      </c>
      <c r="BQ89">
        <v>0</v>
      </c>
      <c r="BR89">
        <v>-2.9999999999999997E-4</v>
      </c>
      <c r="BS89">
        <v>-2.0000000000000001E-4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091624ICP_TO178-477 Sample Data</vt:lpstr>
      <vt:lpstr>091624ICP-OES_TO178-477Data</vt:lpstr>
      <vt:lpstr>09162024ICP-OES_TO178-477RD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Arambewela, Mahendranath (he/him/his)</dc:creator>
  <cp:lastModifiedBy>Arambewela, Mahendranath (he/him/his)</cp:lastModifiedBy>
  <dcterms:created xsi:type="dcterms:W3CDTF">2024-09-20T00:30:09Z</dcterms:created>
  <dcterms:modified xsi:type="dcterms:W3CDTF">2024-09-20T01:44:06Z</dcterms:modified>
</cp:coreProperties>
</file>